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I174" i="1"/>
  <c r="F218"/>
  <c r="G218"/>
  <c r="H218"/>
  <c r="I218"/>
  <c r="J218"/>
  <c r="K218"/>
  <c r="L218"/>
  <c r="M218"/>
  <c r="N218"/>
  <c r="E218"/>
  <c r="F165" l="1"/>
  <c r="G165"/>
  <c r="H165"/>
  <c r="I165"/>
  <c r="J165"/>
  <c r="K165"/>
  <c r="L165"/>
  <c r="M165"/>
  <c r="N165"/>
  <c r="E165"/>
  <c r="F152" l="1"/>
  <c r="G152"/>
  <c r="H152"/>
  <c r="I152"/>
  <c r="J152"/>
  <c r="K152"/>
  <c r="L152"/>
  <c r="M152"/>
  <c r="N152"/>
  <c r="E152"/>
  <c r="F143" l="1"/>
  <c r="G143"/>
  <c r="H143"/>
  <c r="I143"/>
  <c r="J143"/>
  <c r="K143"/>
  <c r="L143"/>
  <c r="M143"/>
  <c r="N143"/>
  <c r="E143"/>
  <c r="H196"/>
  <c r="F174"/>
  <c r="G174"/>
  <c r="H174"/>
  <c r="J174"/>
  <c r="K174"/>
  <c r="L174"/>
  <c r="M174"/>
  <c r="N174"/>
  <c r="E174"/>
  <c r="F86"/>
  <c r="G86"/>
  <c r="H86"/>
  <c r="I86"/>
  <c r="J86"/>
  <c r="K86"/>
  <c r="L86"/>
  <c r="M86"/>
  <c r="N86"/>
  <c r="E86"/>
  <c r="K78"/>
  <c r="N78"/>
  <c r="M78"/>
  <c r="L78"/>
  <c r="J78"/>
  <c r="I78"/>
  <c r="I87" s="1"/>
  <c r="H78"/>
  <c r="H87" s="1"/>
  <c r="G78"/>
  <c r="G87" s="1"/>
  <c r="F78"/>
  <c r="F87" s="1"/>
  <c r="E78"/>
  <c r="F34"/>
  <c r="F44" s="1"/>
  <c r="G34"/>
  <c r="G44" s="1"/>
  <c r="H34"/>
  <c r="H44" s="1"/>
  <c r="I34"/>
  <c r="I44" s="1"/>
  <c r="J34"/>
  <c r="J44" s="1"/>
  <c r="K34"/>
  <c r="K44" s="1"/>
  <c r="L34"/>
  <c r="L44" s="1"/>
  <c r="M34"/>
  <c r="M44" s="1"/>
  <c r="N34"/>
  <c r="N44" s="1"/>
  <c r="E34"/>
  <c r="E44" s="1"/>
  <c r="F21"/>
  <c r="G21"/>
  <c r="H21"/>
  <c r="I21"/>
  <c r="J21"/>
  <c r="K21"/>
  <c r="L21"/>
  <c r="M21"/>
  <c r="N21"/>
  <c r="E21"/>
  <c r="F121"/>
  <c r="G121"/>
  <c r="H121"/>
  <c r="I121"/>
  <c r="J121"/>
  <c r="K121"/>
  <c r="L121"/>
  <c r="M121"/>
  <c r="N121"/>
  <c r="E121"/>
  <c r="F55"/>
  <c r="G55"/>
  <c r="H55"/>
  <c r="I55"/>
  <c r="J55"/>
  <c r="K55"/>
  <c r="L55"/>
  <c r="M55"/>
  <c r="N55"/>
  <c r="E55"/>
  <c r="F12"/>
  <c r="F22" s="1"/>
  <c r="G12"/>
  <c r="H12"/>
  <c r="H22" s="1"/>
  <c r="I12"/>
  <c r="J12"/>
  <c r="J22" s="1"/>
  <c r="K12"/>
  <c r="L12"/>
  <c r="M12"/>
  <c r="M22" s="1"/>
  <c r="N12"/>
  <c r="E12"/>
  <c r="F187"/>
  <c r="G187"/>
  <c r="H187"/>
  <c r="I187"/>
  <c r="J187"/>
  <c r="K187"/>
  <c r="L187"/>
  <c r="M187"/>
  <c r="N187"/>
  <c r="E187"/>
  <c r="N87" l="1"/>
  <c r="M87"/>
  <c r="K87"/>
  <c r="J87"/>
  <c r="E87"/>
  <c r="L87"/>
  <c r="K22"/>
  <c r="N22"/>
  <c r="L22"/>
  <c r="I22"/>
  <c r="G22"/>
  <c r="E22"/>
  <c r="F64"/>
  <c r="G64"/>
  <c r="H64"/>
  <c r="I64"/>
  <c r="J64"/>
  <c r="K64"/>
  <c r="L64"/>
  <c r="M64"/>
  <c r="N64"/>
  <c r="E64"/>
  <c r="F196" l="1"/>
  <c r="G196"/>
  <c r="I196"/>
  <c r="I197" s="1"/>
  <c r="J196"/>
  <c r="K196"/>
  <c r="K197" s="1"/>
  <c r="L196"/>
  <c r="M196"/>
  <c r="N196"/>
  <c r="E196"/>
  <c r="N197" l="1"/>
  <c r="M197"/>
  <c r="L197"/>
  <c r="J197"/>
  <c r="H197"/>
  <c r="G197"/>
  <c r="F197"/>
  <c r="E197"/>
  <c r="E130"/>
  <c r="F98"/>
  <c r="F109" s="1"/>
  <c r="G98"/>
  <c r="G109" s="1"/>
  <c r="H98"/>
  <c r="H109" s="1"/>
  <c r="I98"/>
  <c r="I109" s="1"/>
  <c r="J98"/>
  <c r="J109" s="1"/>
  <c r="K98"/>
  <c r="K109" s="1"/>
  <c r="L98"/>
  <c r="L109" s="1"/>
  <c r="M98"/>
  <c r="M109" s="1"/>
  <c r="N98"/>
  <c r="N109" s="1"/>
  <c r="E98"/>
  <c r="E65"/>
  <c r="F130" l="1"/>
  <c r="F131" s="1"/>
  <c r="G130"/>
  <c r="G131" s="1"/>
  <c r="H130"/>
  <c r="H131" s="1"/>
  <c r="I130"/>
  <c r="I131" s="1"/>
  <c r="J130"/>
  <c r="J131" s="1"/>
  <c r="K130"/>
  <c r="K131" s="1"/>
  <c r="L130"/>
  <c r="L131" s="1"/>
  <c r="M130"/>
  <c r="M131" s="1"/>
  <c r="N130"/>
  <c r="N131" s="1"/>
  <c r="N209"/>
  <c r="F209"/>
  <c r="F219" s="1"/>
  <c r="G209"/>
  <c r="H209"/>
  <c r="H219" s="1"/>
  <c r="I209"/>
  <c r="J209"/>
  <c r="J219" s="1"/>
  <c r="K209"/>
  <c r="L209"/>
  <c r="L219" s="1"/>
  <c r="M209"/>
  <c r="M219" s="1"/>
  <c r="E209"/>
  <c r="G153"/>
  <c r="I153"/>
  <c r="K153"/>
  <c r="E108"/>
  <c r="E109" s="1"/>
  <c r="E153" l="1"/>
  <c r="M153"/>
  <c r="L153"/>
  <c r="J153"/>
  <c r="H153"/>
  <c r="F153"/>
  <c r="N153"/>
  <c r="E131"/>
  <c r="E219"/>
  <c r="N219"/>
  <c r="K219"/>
  <c r="I219"/>
  <c r="G219"/>
  <c r="F175"/>
  <c r="G175"/>
  <c r="H175"/>
  <c r="I175"/>
  <c r="J175"/>
  <c r="K175"/>
  <c r="L175"/>
  <c r="M175"/>
  <c r="N175"/>
  <c r="E175"/>
  <c r="F65"/>
  <c r="G65"/>
  <c r="H65"/>
  <c r="I65"/>
  <c r="J65"/>
  <c r="K65"/>
  <c r="L65"/>
  <c r="M65"/>
  <c r="N65"/>
  <c r="M220" l="1"/>
  <c r="L220"/>
  <c r="J220"/>
  <c r="H220"/>
  <c r="F220"/>
  <c r="G220"/>
  <c r="N220"/>
  <c r="K220"/>
  <c r="I220"/>
  <c r="E220"/>
</calcChain>
</file>

<file path=xl/sharedStrings.xml><?xml version="1.0" encoding="utf-8"?>
<sst xmlns="http://schemas.openxmlformats.org/spreadsheetml/2006/main" count="414" uniqueCount="99">
  <si>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</si>
  <si>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</si>
  <si>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</si>
  <si>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</si>
  <si>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</si>
  <si>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</si>
  <si>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</si>
  <si>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</si>
  <si>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</si>
  <si>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</si>
  <si>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</si>
  <si>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</si>
  <si>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</si>
  <si>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</si>
  <si>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</si>
  <si>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</si>
  <si>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</si>
  <si>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</si>
  <si>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</si>
  <si>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Mg</t>
  </si>
  <si>
    <t>Fe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</si>
  <si>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</si>
  <si>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</si>
  <si>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</si>
  <si>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</si>
  <si>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</si>
  <si>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Чай с сахаром</t>
  </si>
  <si>
    <t>200/5</t>
  </si>
  <si>
    <t>Капуста тушеная</t>
  </si>
  <si>
    <t>Какао с молоком сгущенным</t>
  </si>
  <si>
    <t>Сок фруктовый</t>
  </si>
  <si>
    <t>Плюшки московские</t>
  </si>
  <si>
    <t>Суп-лапша  домашняя на мясном бульоне</t>
  </si>
  <si>
    <t xml:space="preserve">Рыба, тушеная в томате с овощами </t>
  </si>
  <si>
    <t>2</t>
  </si>
  <si>
    <t>Салат из свеклы с яблоками</t>
  </si>
  <si>
    <t>Суп картофельный с бобовыми</t>
  </si>
  <si>
    <t>180/5</t>
  </si>
  <si>
    <t>Булочка домашняя</t>
  </si>
  <si>
    <t>Щи из свежей капусты с  со сметаной</t>
  </si>
  <si>
    <t>Итого за период</t>
  </si>
  <si>
    <t xml:space="preserve">Хлеб пшеничный </t>
  </si>
  <si>
    <t>Салат "Здоровье"</t>
  </si>
  <si>
    <t xml:space="preserve"> </t>
  </si>
  <si>
    <t xml:space="preserve">Хлеб ржаной 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</si>
  <si>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</si>
  <si>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</si>
  <si>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</si>
  <si>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</si>
  <si>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Плов из курицы</t>
  </si>
  <si>
    <t>Исп. Кудабаева Р.Р., технолог</t>
  </si>
  <si>
    <t>80/40</t>
  </si>
  <si>
    <t>Суп картофельный с крупой</t>
  </si>
  <si>
    <t>Банан</t>
  </si>
  <si>
    <t>0</t>
  </si>
  <si>
    <t>Каша овсяная молочная жидкая</t>
  </si>
  <si>
    <t>осень -зима</t>
  </si>
  <si>
    <t>Салат из белокочанной капусты</t>
  </si>
  <si>
    <t>Винегрет овощной</t>
  </si>
  <si>
    <t>Салат  витаминный</t>
  </si>
  <si>
    <t>ПРСОКДЕ</t>
  </si>
  <si>
    <t>Салат  из моркови</t>
  </si>
  <si>
    <t xml:space="preserve">Компот из свежих  плодов </t>
  </si>
  <si>
    <t>осень-зима</t>
  </si>
  <si>
    <t>Напиток  витаминный"Витошка"           200</t>
  </si>
  <si>
    <t>с 7 до 11 лет</t>
  </si>
  <si>
    <t>68</t>
  </si>
  <si>
    <t>Свекольник</t>
  </si>
  <si>
    <t>250/10</t>
  </si>
  <si>
    <t xml:space="preserve">Рассольник ленинградский  </t>
  </si>
  <si>
    <t>200/8</t>
  </si>
  <si>
    <t xml:space="preserve">Борщ с капустой и картофелем </t>
  </si>
  <si>
    <t xml:space="preserve">Суп из овощей </t>
  </si>
  <si>
    <t>Филе грудки, припущенное с овощами</t>
  </si>
  <si>
    <t>Суп картофельный с   макаронными изделиями</t>
  </si>
  <si>
    <t>Использованная литература</t>
  </si>
  <si>
    <t>1. Сборник технологических карт, рецептур блюд кулинарных изделий для школьного питания, Уфа, 2016 г.</t>
  </si>
  <si>
    <t>2. Таблица химического  состава российских пищевых продуктов, Москва, 2002 г.</t>
  </si>
  <si>
    <t>Мандарины</t>
  </si>
  <si>
    <t>Картофельное пюре</t>
  </si>
  <si>
    <t xml:space="preserve">Рассольник домашний со сметаной </t>
  </si>
  <si>
    <t>Кисель из концентрата на плодовых экстрактах</t>
  </si>
  <si>
    <t>Рыба, запеченная с картофелем</t>
  </si>
  <si>
    <t>265</t>
  </si>
  <si>
    <t>80/150</t>
  </si>
  <si>
    <t xml:space="preserve">Рагу из   птицы </t>
  </si>
  <si>
    <t>Напиток  витаминный "Витошка"           200</t>
  </si>
  <si>
    <t>Котлеты п/ф с томатным соусом</t>
  </si>
  <si>
    <t>90/40</t>
  </si>
  <si>
    <t>Каша пшенная молочная жидкая</t>
  </si>
  <si>
    <t>Йогурт</t>
  </si>
  <si>
    <t>Каша молочная "Дружба"</t>
  </si>
  <si>
    <t>Булочка веснушка</t>
  </si>
  <si>
    <t xml:space="preserve">Тефтели  п/ф  с томатным соусом </t>
  </si>
  <si>
    <t>Рагу из овощей</t>
  </si>
  <si>
    <t>175</t>
  </si>
  <si>
    <t>Салат  "Степной"</t>
  </si>
  <si>
    <t>Салат из свеклы с растительным маслом</t>
  </si>
  <si>
    <t>Каша 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</si>
</sst>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/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indent="1"/>
    </xf>
    <xf numFmtId="2" fontId="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164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8" fillId="0" borderId="0" xfId="0" applyFont="1" applyBorder="1"/>
    <xf numFmtId="1" fontId="0" fillId="0" borderId="0" xfId="0" applyNumberFormat="1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left"/>
    </xf>
    <xf numFmtId="0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/>
    </xf>
    <xf numFmtId="0" fontId="12" fillId="0" borderId="11" xfId="0" applyFont="1" applyBorder="1" applyAlignment="1">
      <alignment vertical="top" wrapText="1"/>
    </xf>
    <xf numFmtId="0" fontId="11" fillId="0" borderId="2" xfId="0" applyFont="1" applyBorder="1"/>
    <xf numFmtId="1" fontId="11" fillId="2" borderId="2" xfId="0" applyNumberFormat="1" applyFont="1" applyFill="1" applyBorder="1" applyAlignment="1">
      <alignment horizontal="center" vertical="top"/>
    </xf>
    <xf numFmtId="2" fontId="11" fillId="2" borderId="2" xfId="0" applyNumberFormat="1" applyFont="1" applyFill="1" applyBorder="1" applyAlignment="1">
      <alignment horizontal="center" vertical="top"/>
    </xf>
    <xf numFmtId="0" fontId="0" fillId="0" borderId="0" xfId="0" applyFont="1"/>
    <xf numFmtId="4" fontId="11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1" fontId="8" fillId="0" borderId="0" xfId="0" applyNumberFormat="1" applyFont="1"/>
    <xf numFmtId="0" fontId="11" fillId="0" borderId="2" xfId="0" applyNumberFormat="1" applyFont="1" applyBorder="1" applyAlignment="1">
      <alignment vertical="top" wrapText="1"/>
    </xf>
    <xf numFmtId="0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11" fillId="0" borderId="0" xfId="0" applyNumberFormat="1" applyFont="1" applyAlignment="1">
      <alignment wrapText="1"/>
    </xf>
    <xf numFmtId="0" fontId="11" fillId="0" borderId="0" xfId="0" applyFont="1"/>
    <xf numFmtId="0" fontId="12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0" fillId="0" borderId="2" xfId="0" applyFont="1" applyBorder="1"/>
    <xf numFmtId="0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inden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vertical="top" wrapText="1"/>
    </xf>
    <xf numFmtId="0" fontId="11" fillId="2" borderId="7" xfId="0" applyNumberFormat="1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2" borderId="2" xfId="0" applyNumberFormat="1" applyFont="1" applyFill="1" applyBorder="1" applyAlignment="1">
      <alignment vertical="top" wrapText="1"/>
    </xf>
    <xf numFmtId="0" fontId="10" fillId="0" borderId="6" xfId="0" applyFont="1" applyBorder="1" applyAlignment="1"/>
    <xf numFmtId="0" fontId="0" fillId="0" borderId="14" xfId="0" applyBorder="1" applyAlignment="1"/>
    <xf numFmtId="0" fontId="0" fillId="0" borderId="7" xfId="0" applyBorder="1" applyAlignment="1"/>
    <xf numFmtId="0" fontId="11" fillId="0" borderId="6" xfId="0" applyNumberFormat="1" applyFont="1" applyBorder="1" applyAlignment="1">
      <alignment vertical="top" wrapText="1"/>
    </xf>
    <xf numFmtId="0" fontId="11" fillId="0" borderId="7" xfId="0" applyNumberFormat="1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1" fillId="2" borderId="7" xfId="0" applyFont="1" applyFill="1" applyBorder="1" applyAlignment="1">
      <alignment vertical="top" wrapText="1"/>
    </xf>
    <xf numFmtId="0" fontId="11" fillId="2" borderId="6" xfId="0" applyNumberFormat="1" applyFont="1" applyFill="1" applyBorder="1" applyAlignment="1">
      <alignment vertical="top"/>
    </xf>
    <xf numFmtId="0" fontId="11" fillId="2" borderId="7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6"/>
  <sheetViews>
    <sheetView tabSelected="1" topLeftCell="A214" workbookViewId="0">
      <selection activeCell="Q224" sqref="Q224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7" width="7.28515625" customWidth="1"/>
    <col min="8" max="8" width="9.85546875" customWidth="1"/>
    <col min="9" max="9" width="7.42578125" customWidth="1"/>
    <col min="10" max="10" width="8.140625" customWidth="1"/>
    <col min="11" max="11" width="7.28515625" customWidth="1"/>
    <col min="12" max="12" width="9" customWidth="1"/>
    <col min="13" max="13" width="8" customWidth="1"/>
    <col min="14" max="14" width="8.140625" customWidth="1"/>
    <col min="15" max="15" width="8.140625" style="9" customWidth="1"/>
  </cols>
  <sheetData>
    <row r="1" spans="1:15">
      <c r="A1" s="36"/>
      <c r="B1" s="37"/>
      <c r="C1" s="37"/>
      <c r="D1" s="37"/>
      <c r="E1" s="38" t="s">
        <v>0</v>
      </c>
      <c r="F1" s="66">
        <v>1</v>
      </c>
      <c r="G1" s="67"/>
      <c r="H1" s="67"/>
      <c r="I1" s="68" t="s">
        <v>1</v>
      </c>
      <c r="J1" s="68"/>
      <c r="K1" s="69" t="s">
        <v>56</v>
      </c>
      <c r="L1" s="69"/>
      <c r="M1" s="69"/>
      <c r="N1" s="69"/>
      <c r="O1" s="8"/>
    </row>
    <row r="2" spans="1:15">
      <c r="A2" s="37"/>
      <c r="B2" s="37"/>
      <c r="C2" s="37"/>
      <c r="D2" s="68" t="s">
        <v>2</v>
      </c>
      <c r="E2" s="68"/>
      <c r="F2" s="39" t="s">
        <v>3</v>
      </c>
      <c r="G2" s="37"/>
      <c r="H2" s="37"/>
      <c r="I2" s="68" t="s">
        <v>4</v>
      </c>
      <c r="J2" s="68"/>
      <c r="K2" s="70" t="s">
        <v>65</v>
      </c>
      <c r="L2" s="70"/>
      <c r="M2" s="70"/>
      <c r="N2" s="70"/>
    </row>
    <row r="3" spans="1:15">
      <c r="A3" s="77" t="s">
        <v>5</v>
      </c>
      <c r="B3" s="77" t="s">
        <v>6</v>
      </c>
      <c r="C3" s="77"/>
      <c r="D3" s="77" t="s">
        <v>7</v>
      </c>
      <c r="E3" s="74" t="s">
        <v>8</v>
      </c>
      <c r="F3" s="74"/>
      <c r="G3" s="74"/>
      <c r="H3" s="77" t="s">
        <v>9</v>
      </c>
      <c r="I3" s="74" t="s">
        <v>10</v>
      </c>
      <c r="J3" s="74"/>
      <c r="K3" s="74"/>
      <c r="L3" s="74" t="s">
        <v>11</v>
      </c>
      <c r="M3" s="74"/>
      <c r="N3" s="74"/>
      <c r="O3" s="10"/>
    </row>
    <row r="4" spans="1:15" ht="28.5" customHeight="1">
      <c r="A4" s="78"/>
      <c r="B4" s="79"/>
      <c r="C4" s="80"/>
      <c r="D4" s="78"/>
      <c r="E4" s="40" t="s">
        <v>12</v>
      </c>
      <c r="F4" s="40" t="s">
        <v>13</v>
      </c>
      <c r="G4" s="40" t="s">
        <v>14</v>
      </c>
      <c r="H4" s="78"/>
      <c r="I4" s="40" t="s">
        <v>15</v>
      </c>
      <c r="J4" s="40" t="s">
        <v>16</v>
      </c>
      <c r="K4" s="40" t="s">
        <v>17</v>
      </c>
      <c r="L4" s="40" t="s">
        <v>18</v>
      </c>
      <c r="M4" s="40" t="s">
        <v>19</v>
      </c>
      <c r="N4" s="40" t="s">
        <v>20</v>
      </c>
      <c r="O4" s="10"/>
    </row>
    <row r="5" spans="1:15">
      <c r="A5" s="41">
        <v>1</v>
      </c>
      <c r="B5" s="75">
        <v>2</v>
      </c>
      <c r="C5" s="75"/>
      <c r="D5" s="41">
        <v>3</v>
      </c>
      <c r="E5" s="41">
        <v>4</v>
      </c>
      <c r="F5" s="41">
        <v>5</v>
      </c>
      <c r="G5" s="41">
        <v>6</v>
      </c>
      <c r="H5" s="41">
        <v>7</v>
      </c>
      <c r="I5" s="41">
        <v>8</v>
      </c>
      <c r="J5" s="41">
        <v>9</v>
      </c>
      <c r="K5" s="41">
        <v>10</v>
      </c>
      <c r="L5" s="41">
        <v>12</v>
      </c>
      <c r="M5" s="41">
        <v>14</v>
      </c>
      <c r="N5" s="41">
        <v>15</v>
      </c>
      <c r="O5" s="11"/>
    </row>
    <row r="6" spans="1:15">
      <c r="A6" s="76" t="s">
        <v>21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12"/>
    </row>
    <row r="7" spans="1:15">
      <c r="A7" s="42">
        <v>1</v>
      </c>
      <c r="B7" s="65" t="s">
        <v>22</v>
      </c>
      <c r="C7" s="65"/>
      <c r="D7" s="42">
        <v>10</v>
      </c>
      <c r="E7" s="42">
        <v>3</v>
      </c>
      <c r="F7" s="42">
        <v>3</v>
      </c>
      <c r="G7" s="43">
        <v>0</v>
      </c>
      <c r="H7" s="42">
        <v>36</v>
      </c>
      <c r="I7" s="43">
        <v>0</v>
      </c>
      <c r="J7" s="44">
        <v>7.0000000000000007E-2</v>
      </c>
      <c r="K7" s="42">
        <v>21</v>
      </c>
      <c r="L7" s="42">
        <v>100</v>
      </c>
      <c r="M7" s="45">
        <v>5.5</v>
      </c>
      <c r="N7" s="44">
        <v>7.0000000000000007E-2</v>
      </c>
      <c r="O7" s="13"/>
    </row>
    <row r="8" spans="1:15" s="27" customFormat="1" ht="15" customHeight="1">
      <c r="A8" s="56">
        <v>2</v>
      </c>
      <c r="B8" s="81" t="s">
        <v>93</v>
      </c>
      <c r="C8" s="82"/>
      <c r="D8" s="46" t="s">
        <v>88</v>
      </c>
      <c r="E8" s="42">
        <v>13.5</v>
      </c>
      <c r="F8" s="42">
        <v>13.5</v>
      </c>
      <c r="G8" s="42">
        <v>13.8</v>
      </c>
      <c r="H8" s="42">
        <v>246</v>
      </c>
      <c r="I8" s="44">
        <v>0.11</v>
      </c>
      <c r="J8" s="44">
        <v>2.13</v>
      </c>
      <c r="K8" s="43">
        <v>60</v>
      </c>
      <c r="L8" s="44">
        <v>32.9</v>
      </c>
      <c r="M8" s="44">
        <v>18</v>
      </c>
      <c r="N8" s="44">
        <v>1.9</v>
      </c>
      <c r="O8" s="13"/>
    </row>
    <row r="9" spans="1:15" ht="15" customHeight="1">
      <c r="A9" s="42">
        <v>227</v>
      </c>
      <c r="B9" s="65" t="s">
        <v>23</v>
      </c>
      <c r="C9" s="65"/>
      <c r="D9" s="46" t="s">
        <v>37</v>
      </c>
      <c r="E9" s="46">
        <v>6.6</v>
      </c>
      <c r="F9" s="46">
        <v>4.7</v>
      </c>
      <c r="G9" s="46">
        <v>39.4</v>
      </c>
      <c r="H9" s="42">
        <v>230</v>
      </c>
      <c r="I9" s="44">
        <v>0.02</v>
      </c>
      <c r="J9" s="43">
        <v>0</v>
      </c>
      <c r="K9" s="42">
        <v>28.8</v>
      </c>
      <c r="L9" s="44">
        <v>11.31</v>
      </c>
      <c r="M9" s="44">
        <v>9.07</v>
      </c>
      <c r="N9" s="44">
        <v>0.92</v>
      </c>
      <c r="O9" s="13"/>
    </row>
    <row r="10" spans="1:15" ht="30" customHeight="1" thickBot="1">
      <c r="A10" s="47">
        <v>291</v>
      </c>
      <c r="B10" s="71" t="s">
        <v>81</v>
      </c>
      <c r="C10" s="72"/>
      <c r="D10" s="48">
        <v>200</v>
      </c>
      <c r="E10" s="48">
        <v>0</v>
      </c>
      <c r="F10" s="48">
        <v>0</v>
      </c>
      <c r="G10" s="48">
        <v>20</v>
      </c>
      <c r="H10" s="49">
        <v>76</v>
      </c>
      <c r="I10" s="48">
        <v>0</v>
      </c>
      <c r="J10" s="48">
        <v>0</v>
      </c>
      <c r="K10" s="48">
        <v>0</v>
      </c>
      <c r="L10" s="48">
        <v>0.48</v>
      </c>
      <c r="M10" s="48">
        <v>0</v>
      </c>
      <c r="N10" s="48">
        <v>0.06</v>
      </c>
      <c r="O10" s="14"/>
    </row>
    <row r="11" spans="1:15" ht="15" customHeight="1">
      <c r="A11" s="44">
        <v>1.1000000000000001</v>
      </c>
      <c r="B11" s="65" t="s">
        <v>41</v>
      </c>
      <c r="C11" s="65"/>
      <c r="D11" s="42">
        <v>50</v>
      </c>
      <c r="E11" s="42">
        <v>4</v>
      </c>
      <c r="F11" s="42">
        <v>1</v>
      </c>
      <c r="G11" s="42">
        <v>17.2</v>
      </c>
      <c r="H11" s="42">
        <v>85</v>
      </c>
      <c r="I11" s="44">
        <v>0.05</v>
      </c>
      <c r="J11" s="43">
        <v>0.03</v>
      </c>
      <c r="K11" s="43">
        <v>0</v>
      </c>
      <c r="L11" s="45">
        <v>110</v>
      </c>
      <c r="M11" s="45">
        <v>16.5</v>
      </c>
      <c r="N11" s="46">
        <v>0.03</v>
      </c>
      <c r="O11" s="15"/>
    </row>
    <row r="12" spans="1:15">
      <c r="A12" s="73"/>
      <c r="B12" s="73"/>
      <c r="C12" s="73"/>
      <c r="D12" s="73"/>
      <c r="E12" s="46">
        <f>SUM(E7:E11)</f>
        <v>27.1</v>
      </c>
      <c r="F12" s="46">
        <f t="shared" ref="F12:N12" si="0">SUM(F7:F11)</f>
        <v>22.2</v>
      </c>
      <c r="G12" s="46">
        <f t="shared" si="0"/>
        <v>90.4</v>
      </c>
      <c r="H12" s="46">
        <f t="shared" si="0"/>
        <v>673</v>
      </c>
      <c r="I12" s="46">
        <f t="shared" si="0"/>
        <v>0.18</v>
      </c>
      <c r="J12" s="46">
        <f t="shared" si="0"/>
        <v>2.2299999999999995</v>
      </c>
      <c r="K12" s="46">
        <f t="shared" si="0"/>
        <v>109.8</v>
      </c>
      <c r="L12" s="46">
        <f t="shared" si="0"/>
        <v>254.69</v>
      </c>
      <c r="M12" s="46">
        <f t="shared" si="0"/>
        <v>49.07</v>
      </c>
      <c r="N12" s="46">
        <f t="shared" si="0"/>
        <v>2.98</v>
      </c>
      <c r="O12" s="13"/>
    </row>
    <row r="13" spans="1:15">
      <c r="A13" s="76" t="s">
        <v>24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12"/>
    </row>
    <row r="14" spans="1:15" ht="15.75" customHeight="1">
      <c r="A14" s="44">
        <v>6</v>
      </c>
      <c r="B14" s="65" t="s">
        <v>57</v>
      </c>
      <c r="C14" s="65"/>
      <c r="D14" s="42">
        <v>80</v>
      </c>
      <c r="E14" s="42">
        <v>1.84</v>
      </c>
      <c r="F14" s="42">
        <v>4.0999999999999996</v>
      </c>
      <c r="G14" s="42">
        <v>9.34</v>
      </c>
      <c r="H14" s="42">
        <v>82.8</v>
      </c>
      <c r="I14" s="44">
        <v>0.04</v>
      </c>
      <c r="J14" s="44">
        <v>41.5</v>
      </c>
      <c r="K14" s="50">
        <v>0</v>
      </c>
      <c r="L14" s="45">
        <v>51.5</v>
      </c>
      <c r="M14" s="44">
        <v>20.76</v>
      </c>
      <c r="N14" s="44">
        <v>0.7</v>
      </c>
      <c r="O14" s="13"/>
    </row>
    <row r="15" spans="1:15" s="33" customFormat="1" ht="30" customHeight="1">
      <c r="A15" s="44">
        <v>59</v>
      </c>
      <c r="B15" s="65" t="s">
        <v>74</v>
      </c>
      <c r="C15" s="65"/>
      <c r="D15" s="42">
        <v>200</v>
      </c>
      <c r="E15" s="42">
        <v>2.1</v>
      </c>
      <c r="F15" s="42">
        <v>1.5</v>
      </c>
      <c r="G15" s="42">
        <v>15</v>
      </c>
      <c r="H15" s="42">
        <v>89</v>
      </c>
      <c r="I15" s="44">
        <v>7.0000000000000007E-2</v>
      </c>
      <c r="J15" s="44">
        <v>5.28</v>
      </c>
      <c r="K15" s="43">
        <v>0</v>
      </c>
      <c r="L15" s="44">
        <v>10.96</v>
      </c>
      <c r="M15" s="44">
        <v>16.739999999999998</v>
      </c>
      <c r="N15" s="44">
        <v>0.69</v>
      </c>
      <c r="O15" s="13"/>
    </row>
    <row r="16" spans="1:15" s="32" customFormat="1" ht="13.5" customHeight="1">
      <c r="A16" s="44">
        <v>138</v>
      </c>
      <c r="B16" s="85" t="s">
        <v>79</v>
      </c>
      <c r="C16" s="85"/>
      <c r="D16" s="42">
        <v>180</v>
      </c>
      <c r="E16" s="42">
        <v>3.7</v>
      </c>
      <c r="F16" s="42">
        <v>6</v>
      </c>
      <c r="G16" s="42">
        <v>24</v>
      </c>
      <c r="H16" s="42">
        <v>166</v>
      </c>
      <c r="I16" s="44">
        <v>0.14000000000000001</v>
      </c>
      <c r="J16" s="44">
        <v>12.45</v>
      </c>
      <c r="K16" s="45">
        <v>34.5</v>
      </c>
      <c r="L16" s="44">
        <v>42.72</v>
      </c>
      <c r="M16" s="44">
        <v>34.08</v>
      </c>
      <c r="N16" s="45">
        <v>1.2</v>
      </c>
      <c r="O16" s="13"/>
    </row>
    <row r="17" spans="1:15" ht="28.5" customHeight="1">
      <c r="A17" s="42">
        <v>12.1</v>
      </c>
      <c r="B17" s="81" t="s">
        <v>73</v>
      </c>
      <c r="C17" s="82"/>
      <c r="D17" s="42">
        <v>90</v>
      </c>
      <c r="E17" s="44">
        <v>22.93</v>
      </c>
      <c r="F17" s="42">
        <v>20.6</v>
      </c>
      <c r="G17" s="42">
        <v>1.59</v>
      </c>
      <c r="H17" s="42">
        <v>282</v>
      </c>
      <c r="I17" s="44">
        <v>0.12</v>
      </c>
      <c r="J17" s="43">
        <v>3.51</v>
      </c>
      <c r="K17" s="42">
        <v>18</v>
      </c>
      <c r="L17" s="44">
        <v>27.41</v>
      </c>
      <c r="M17" s="44">
        <v>27.18</v>
      </c>
      <c r="N17" s="44">
        <v>1.74</v>
      </c>
      <c r="O17" s="13"/>
    </row>
    <row r="18" spans="1:15" ht="13.5" customHeight="1">
      <c r="A18" s="51">
        <v>279</v>
      </c>
      <c r="B18" s="83" t="s">
        <v>86</v>
      </c>
      <c r="C18" s="84"/>
      <c r="D18" s="51">
        <v>200</v>
      </c>
      <c r="E18" s="51">
        <v>0</v>
      </c>
      <c r="F18" s="51">
        <v>0</v>
      </c>
      <c r="G18" s="51">
        <v>15.8</v>
      </c>
      <c r="H18" s="51">
        <v>60</v>
      </c>
      <c r="I18" s="51">
        <v>0.23</v>
      </c>
      <c r="J18" s="51">
        <v>28</v>
      </c>
      <c r="K18" s="51">
        <v>170</v>
      </c>
      <c r="L18" s="51">
        <v>250</v>
      </c>
      <c r="M18" s="51">
        <v>14</v>
      </c>
      <c r="N18" s="51">
        <v>0</v>
      </c>
      <c r="O18" s="14"/>
    </row>
    <row r="19" spans="1:15" ht="15" customHeight="1">
      <c r="A19" s="44">
        <v>1.2</v>
      </c>
      <c r="B19" s="65" t="s">
        <v>44</v>
      </c>
      <c r="C19" s="65"/>
      <c r="D19" s="42">
        <v>40</v>
      </c>
      <c r="E19" s="42">
        <v>0.24</v>
      </c>
      <c r="F19" s="43">
        <v>0.4</v>
      </c>
      <c r="G19" s="42">
        <v>13.6</v>
      </c>
      <c r="H19" s="42">
        <v>68</v>
      </c>
      <c r="I19" s="44">
        <v>0.04</v>
      </c>
      <c r="J19" s="43">
        <v>0</v>
      </c>
      <c r="K19" s="43">
        <v>0</v>
      </c>
      <c r="L19" s="44">
        <v>8.08</v>
      </c>
      <c r="M19" s="45">
        <v>16.8</v>
      </c>
      <c r="N19" s="45">
        <v>2.8</v>
      </c>
      <c r="O19" s="15"/>
    </row>
    <row r="20" spans="1:15" ht="15" customHeight="1">
      <c r="A20" s="44">
        <v>1.1000000000000001</v>
      </c>
      <c r="B20" s="65" t="s">
        <v>41</v>
      </c>
      <c r="C20" s="65"/>
      <c r="D20" s="42">
        <v>50</v>
      </c>
      <c r="E20" s="42">
        <v>4</v>
      </c>
      <c r="F20" s="42">
        <v>1</v>
      </c>
      <c r="G20" s="42">
        <v>17.2</v>
      </c>
      <c r="H20" s="42">
        <v>85</v>
      </c>
      <c r="I20" s="44">
        <v>0.05</v>
      </c>
      <c r="J20" s="43">
        <v>0.03</v>
      </c>
      <c r="K20" s="43">
        <v>0</v>
      </c>
      <c r="L20" s="45">
        <v>110</v>
      </c>
      <c r="M20" s="45">
        <v>16.5</v>
      </c>
      <c r="N20" s="46">
        <v>0.03</v>
      </c>
      <c r="O20" s="16"/>
    </row>
    <row r="21" spans="1:15">
      <c r="A21" s="73"/>
      <c r="B21" s="73"/>
      <c r="C21" s="73"/>
      <c r="D21" s="73"/>
      <c r="E21" s="46">
        <f t="shared" ref="E21:N21" si="1">SUM(E14:E20)</f>
        <v>34.81</v>
      </c>
      <c r="F21" s="46">
        <f t="shared" si="1"/>
        <v>33.6</v>
      </c>
      <c r="G21" s="46">
        <f t="shared" si="1"/>
        <v>96.53</v>
      </c>
      <c r="H21" s="46">
        <f t="shared" si="1"/>
        <v>832.8</v>
      </c>
      <c r="I21" s="46">
        <f t="shared" si="1"/>
        <v>0.69000000000000006</v>
      </c>
      <c r="J21" s="46">
        <f t="shared" si="1"/>
        <v>90.77000000000001</v>
      </c>
      <c r="K21" s="46">
        <f t="shared" si="1"/>
        <v>222.5</v>
      </c>
      <c r="L21" s="46">
        <f t="shared" si="1"/>
        <v>500.67</v>
      </c>
      <c r="M21" s="46">
        <f t="shared" si="1"/>
        <v>146.06</v>
      </c>
      <c r="N21" s="46">
        <f t="shared" si="1"/>
        <v>7.16</v>
      </c>
      <c r="O21" s="13"/>
    </row>
    <row r="22" spans="1:15">
      <c r="A22" s="73" t="s">
        <v>25</v>
      </c>
      <c r="B22" s="73"/>
      <c r="C22" s="73"/>
      <c r="D22" s="73"/>
      <c r="E22" s="46">
        <f t="shared" ref="E22:N22" si="2">E12+E21</f>
        <v>61.910000000000004</v>
      </c>
      <c r="F22" s="46">
        <f t="shared" si="2"/>
        <v>55.8</v>
      </c>
      <c r="G22" s="46">
        <f t="shared" si="2"/>
        <v>186.93</v>
      </c>
      <c r="H22" s="46">
        <f t="shared" si="2"/>
        <v>1505.8</v>
      </c>
      <c r="I22" s="46">
        <f t="shared" si="2"/>
        <v>0.87000000000000011</v>
      </c>
      <c r="J22" s="46">
        <f t="shared" si="2"/>
        <v>93.000000000000014</v>
      </c>
      <c r="K22" s="46">
        <f t="shared" si="2"/>
        <v>332.3</v>
      </c>
      <c r="L22" s="46">
        <f t="shared" si="2"/>
        <v>755.36</v>
      </c>
      <c r="M22" s="46">
        <f t="shared" si="2"/>
        <v>195.13</v>
      </c>
      <c r="N22" s="46">
        <f t="shared" si="2"/>
        <v>10.14</v>
      </c>
      <c r="O22" s="13"/>
    </row>
    <row r="23" spans="1:15">
      <c r="A23" s="36"/>
      <c r="B23" s="37"/>
      <c r="C23" s="37"/>
      <c r="D23" s="37"/>
      <c r="E23" s="38" t="s">
        <v>0</v>
      </c>
      <c r="F23" s="66">
        <v>2</v>
      </c>
      <c r="G23" s="67"/>
      <c r="H23" s="67"/>
      <c r="I23" s="68" t="s">
        <v>1</v>
      </c>
      <c r="J23" s="68"/>
      <c r="K23" s="69" t="s">
        <v>63</v>
      </c>
      <c r="L23" s="69"/>
      <c r="M23" s="69"/>
      <c r="N23" s="69"/>
      <c r="O23" s="8"/>
    </row>
    <row r="24" spans="1:15">
      <c r="A24" s="37"/>
      <c r="B24" s="37"/>
      <c r="C24" s="37"/>
      <c r="D24" s="68" t="s">
        <v>2</v>
      </c>
      <c r="E24" s="68"/>
      <c r="F24" s="39" t="s">
        <v>3</v>
      </c>
      <c r="G24" s="37"/>
      <c r="H24" s="37"/>
      <c r="I24" s="68" t="s">
        <v>4</v>
      </c>
      <c r="J24" s="68"/>
      <c r="K24" s="70" t="s">
        <v>65</v>
      </c>
      <c r="L24" s="70"/>
      <c r="M24" s="70"/>
      <c r="N24" s="70"/>
    </row>
    <row r="25" spans="1:15">
      <c r="A25" s="77" t="s">
        <v>5</v>
      </c>
      <c r="B25" s="77" t="s">
        <v>6</v>
      </c>
      <c r="C25" s="77"/>
      <c r="D25" s="77" t="s">
        <v>7</v>
      </c>
      <c r="E25" s="74" t="s">
        <v>8</v>
      </c>
      <c r="F25" s="74"/>
      <c r="G25" s="74"/>
      <c r="H25" s="77" t="s">
        <v>9</v>
      </c>
      <c r="I25" s="74" t="s">
        <v>10</v>
      </c>
      <c r="J25" s="74"/>
      <c r="K25" s="74"/>
      <c r="L25" s="74" t="s">
        <v>11</v>
      </c>
      <c r="M25" s="74"/>
      <c r="N25" s="74"/>
      <c r="O25" s="10"/>
    </row>
    <row r="26" spans="1:15">
      <c r="A26" s="78"/>
      <c r="B26" s="79"/>
      <c r="C26" s="80"/>
      <c r="D26" s="78"/>
      <c r="E26" s="40" t="s">
        <v>12</v>
      </c>
      <c r="F26" s="40" t="s">
        <v>13</v>
      </c>
      <c r="G26" s="40" t="s">
        <v>14</v>
      </c>
      <c r="H26" s="78"/>
      <c r="I26" s="40" t="s">
        <v>15</v>
      </c>
      <c r="J26" s="40" t="s">
        <v>16</v>
      </c>
      <c r="K26" s="40" t="s">
        <v>17</v>
      </c>
      <c r="L26" s="40" t="s">
        <v>18</v>
      </c>
      <c r="M26" s="40" t="s">
        <v>19</v>
      </c>
      <c r="N26" s="40" t="s">
        <v>20</v>
      </c>
      <c r="O26" s="10"/>
    </row>
    <row r="27" spans="1:15">
      <c r="A27" s="41">
        <v>1</v>
      </c>
      <c r="B27" s="75">
        <v>2</v>
      </c>
      <c r="C27" s="75"/>
      <c r="D27" s="41">
        <v>3</v>
      </c>
      <c r="E27" s="41">
        <v>4</v>
      </c>
      <c r="F27" s="41">
        <v>5</v>
      </c>
      <c r="G27" s="41">
        <v>6</v>
      </c>
      <c r="H27" s="41">
        <v>7</v>
      </c>
      <c r="I27" s="41">
        <v>8</v>
      </c>
      <c r="J27" s="41">
        <v>9</v>
      </c>
      <c r="K27" s="41">
        <v>10</v>
      </c>
      <c r="L27" s="41">
        <v>12</v>
      </c>
      <c r="M27" s="41">
        <v>14</v>
      </c>
      <c r="N27" s="41">
        <v>15</v>
      </c>
      <c r="O27" s="11"/>
    </row>
    <row r="28" spans="1:15">
      <c r="A28" s="76" t="s">
        <v>21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12"/>
    </row>
    <row r="29" spans="1:15" ht="14.25" customHeight="1">
      <c r="A29" s="44">
        <v>185</v>
      </c>
      <c r="B29" s="65" t="s">
        <v>89</v>
      </c>
      <c r="C29" s="65"/>
      <c r="D29" s="43" t="s">
        <v>37</v>
      </c>
      <c r="E29" s="42">
        <v>6.7</v>
      </c>
      <c r="F29" s="42">
        <v>7.9</v>
      </c>
      <c r="G29" s="42">
        <v>31.7</v>
      </c>
      <c r="H29" s="42">
        <v>224</v>
      </c>
      <c r="I29" s="44">
        <v>0.16</v>
      </c>
      <c r="J29" s="44">
        <v>0.48</v>
      </c>
      <c r="K29" s="44">
        <v>0</v>
      </c>
      <c r="L29" s="44">
        <v>116.3</v>
      </c>
      <c r="M29" s="44">
        <v>40.4</v>
      </c>
      <c r="N29" s="44">
        <v>1.06</v>
      </c>
      <c r="O29" s="13"/>
    </row>
    <row r="30" spans="1:15" ht="15" customHeight="1" thickBot="1">
      <c r="A30" s="52">
        <v>283</v>
      </c>
      <c r="B30" s="71" t="s">
        <v>26</v>
      </c>
      <c r="C30" s="72"/>
      <c r="D30" s="48">
        <v>200</v>
      </c>
      <c r="E30" s="48">
        <v>0.1</v>
      </c>
      <c r="F30" s="48">
        <v>0</v>
      </c>
      <c r="G30" s="48">
        <v>9.1</v>
      </c>
      <c r="H30" s="48">
        <v>35</v>
      </c>
      <c r="I30" s="48">
        <v>0</v>
      </c>
      <c r="J30" s="48">
        <v>0</v>
      </c>
      <c r="K30" s="48">
        <v>0</v>
      </c>
      <c r="L30" s="48">
        <v>0.26</v>
      </c>
      <c r="M30" s="49">
        <v>0</v>
      </c>
      <c r="N30" s="53">
        <v>0.03</v>
      </c>
      <c r="O30" s="13"/>
    </row>
    <row r="31" spans="1:15" ht="15" customHeight="1">
      <c r="A31" s="60">
        <v>298</v>
      </c>
      <c r="B31" s="65" t="s">
        <v>90</v>
      </c>
      <c r="C31" s="65"/>
      <c r="D31" s="61">
        <v>200</v>
      </c>
      <c r="E31" s="61">
        <v>10.1</v>
      </c>
      <c r="F31" s="61">
        <v>6.4</v>
      </c>
      <c r="G31" s="61">
        <v>8</v>
      </c>
      <c r="H31" s="61">
        <v>173</v>
      </c>
      <c r="I31" s="62">
        <v>0.06</v>
      </c>
      <c r="J31" s="62">
        <v>0.17</v>
      </c>
      <c r="K31" s="63">
        <v>0.06</v>
      </c>
      <c r="L31" s="62">
        <v>223</v>
      </c>
      <c r="M31" s="62">
        <v>26</v>
      </c>
      <c r="N31" s="62">
        <v>0.2</v>
      </c>
      <c r="O31" s="62"/>
    </row>
    <row r="32" spans="1:15" s="33" customFormat="1" ht="15" customHeight="1">
      <c r="A32" s="44">
        <v>1.1000000000000001</v>
      </c>
      <c r="B32" s="65" t="s">
        <v>41</v>
      </c>
      <c r="C32" s="65"/>
      <c r="D32" s="42">
        <v>50</v>
      </c>
      <c r="E32" s="42">
        <v>4</v>
      </c>
      <c r="F32" s="42">
        <v>1</v>
      </c>
      <c r="G32" s="42">
        <v>17.2</v>
      </c>
      <c r="H32" s="42">
        <v>85</v>
      </c>
      <c r="I32" s="44">
        <v>0.05</v>
      </c>
      <c r="J32" s="43">
        <v>0.03</v>
      </c>
      <c r="K32" s="43">
        <v>0</v>
      </c>
      <c r="L32" s="45">
        <v>110</v>
      </c>
      <c r="M32" s="45">
        <v>16.5</v>
      </c>
      <c r="N32" s="46">
        <v>0.03</v>
      </c>
      <c r="O32" s="17"/>
    </row>
    <row r="33" spans="1:15" s="33" customFormat="1" ht="15" customHeight="1">
      <c r="A33" s="44">
        <v>11.29</v>
      </c>
      <c r="B33" s="85" t="s">
        <v>45</v>
      </c>
      <c r="C33" s="85"/>
      <c r="D33" s="42">
        <v>150</v>
      </c>
      <c r="E33" s="42">
        <v>0.6</v>
      </c>
      <c r="F33" s="42">
        <v>0.6</v>
      </c>
      <c r="G33" s="42">
        <v>14.7</v>
      </c>
      <c r="H33" s="42">
        <v>71</v>
      </c>
      <c r="I33" s="44">
        <v>0.05</v>
      </c>
      <c r="J33" s="42">
        <v>15</v>
      </c>
      <c r="K33" s="43">
        <v>0</v>
      </c>
      <c r="L33" s="45">
        <v>24</v>
      </c>
      <c r="M33" s="45">
        <v>13.5</v>
      </c>
      <c r="N33" s="44">
        <v>3.3</v>
      </c>
      <c r="O33" s="17"/>
    </row>
    <row r="34" spans="1:15">
      <c r="A34" s="73"/>
      <c r="B34" s="73"/>
      <c r="C34" s="73"/>
      <c r="D34" s="73"/>
      <c r="E34" s="42">
        <f t="shared" ref="E34:N34" si="3">SUM(E29:E33)</f>
        <v>21.5</v>
      </c>
      <c r="F34" s="42">
        <f t="shared" si="3"/>
        <v>15.9</v>
      </c>
      <c r="G34" s="42">
        <f t="shared" si="3"/>
        <v>80.7</v>
      </c>
      <c r="H34" s="42">
        <f t="shared" si="3"/>
        <v>588</v>
      </c>
      <c r="I34" s="42">
        <f t="shared" si="3"/>
        <v>0.32</v>
      </c>
      <c r="J34" s="42">
        <f t="shared" si="3"/>
        <v>15.68</v>
      </c>
      <c r="K34" s="42">
        <f t="shared" si="3"/>
        <v>0.06</v>
      </c>
      <c r="L34" s="42">
        <f t="shared" si="3"/>
        <v>473.56</v>
      </c>
      <c r="M34" s="42">
        <f t="shared" si="3"/>
        <v>96.4</v>
      </c>
      <c r="N34" s="42">
        <f t="shared" si="3"/>
        <v>4.62</v>
      </c>
      <c r="O34" s="15"/>
    </row>
    <row r="35" spans="1:15">
      <c r="A35" s="76" t="s">
        <v>24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12"/>
    </row>
    <row r="36" spans="1:15" s="9" customFormat="1" ht="15" customHeight="1">
      <c r="A36" s="44">
        <v>42</v>
      </c>
      <c r="B36" s="65" t="s">
        <v>58</v>
      </c>
      <c r="C36" s="65"/>
      <c r="D36" s="42">
        <v>80</v>
      </c>
      <c r="E36" s="42">
        <v>1</v>
      </c>
      <c r="F36" s="42">
        <v>1.9</v>
      </c>
      <c r="G36" s="42">
        <v>5.7</v>
      </c>
      <c r="H36" s="42">
        <v>44</v>
      </c>
      <c r="I36" s="44">
        <v>0.03</v>
      </c>
      <c r="J36" s="45">
        <v>4.1399999999999997</v>
      </c>
      <c r="K36" s="43">
        <v>0</v>
      </c>
      <c r="L36" s="44">
        <v>18.600000000000001</v>
      </c>
      <c r="M36" s="44">
        <v>12.9</v>
      </c>
      <c r="N36" s="44">
        <v>0.54</v>
      </c>
      <c r="O36" s="12"/>
    </row>
    <row r="37" spans="1:15" s="21" customFormat="1" ht="15.75" customHeight="1">
      <c r="A37" s="44">
        <v>15.08</v>
      </c>
      <c r="B37" s="65" t="s">
        <v>80</v>
      </c>
      <c r="C37" s="65"/>
      <c r="D37" s="43" t="s">
        <v>27</v>
      </c>
      <c r="E37" s="42">
        <v>2</v>
      </c>
      <c r="F37" s="42">
        <v>5</v>
      </c>
      <c r="G37" s="42">
        <v>12</v>
      </c>
      <c r="H37" s="42">
        <v>105</v>
      </c>
      <c r="I37" s="44">
        <v>0.09</v>
      </c>
      <c r="J37" s="44">
        <v>21.02</v>
      </c>
      <c r="K37" s="45">
        <v>7.5</v>
      </c>
      <c r="L37" s="44">
        <v>25.38</v>
      </c>
      <c r="M37" s="45">
        <v>22.6</v>
      </c>
      <c r="N37" s="44">
        <v>0.84</v>
      </c>
      <c r="O37" s="13"/>
    </row>
    <row r="38" spans="1:15" ht="14.25" customHeight="1">
      <c r="A38" s="44">
        <v>1</v>
      </c>
      <c r="B38" s="85" t="s">
        <v>87</v>
      </c>
      <c r="C38" s="85"/>
      <c r="D38" s="46" t="s">
        <v>88</v>
      </c>
      <c r="E38" s="42">
        <v>16.8</v>
      </c>
      <c r="F38" s="42">
        <v>16.8</v>
      </c>
      <c r="G38" s="42">
        <v>15.6</v>
      </c>
      <c r="H38" s="42">
        <v>307</v>
      </c>
      <c r="I38" s="44">
        <v>0.13</v>
      </c>
      <c r="J38" s="44">
        <v>2.7</v>
      </c>
      <c r="K38" s="42">
        <v>67.5</v>
      </c>
      <c r="L38" s="44">
        <v>41.2</v>
      </c>
      <c r="M38" s="44">
        <v>22.7</v>
      </c>
      <c r="N38" s="44">
        <v>2.44</v>
      </c>
      <c r="O38" s="13"/>
    </row>
    <row r="39" spans="1:15" ht="15" customHeight="1">
      <c r="A39" s="42">
        <v>173</v>
      </c>
      <c r="B39" s="65" t="s">
        <v>98</v>
      </c>
      <c r="C39" s="65"/>
      <c r="D39" s="46" t="s">
        <v>37</v>
      </c>
      <c r="E39" s="44">
        <v>10.4</v>
      </c>
      <c r="F39" s="42">
        <v>7</v>
      </c>
      <c r="G39" s="42">
        <v>45.4</v>
      </c>
      <c r="H39" s="42">
        <v>288</v>
      </c>
      <c r="I39" s="44">
        <v>0.31</v>
      </c>
      <c r="J39" s="43">
        <v>0</v>
      </c>
      <c r="K39" s="42">
        <v>24</v>
      </c>
      <c r="L39" s="44">
        <v>16.88</v>
      </c>
      <c r="M39" s="44">
        <v>159.5</v>
      </c>
      <c r="N39" s="44">
        <v>5.47</v>
      </c>
      <c r="O39" s="13"/>
    </row>
    <row r="40" spans="1:15" ht="15" customHeight="1" thickBot="1">
      <c r="A40" s="52">
        <v>278</v>
      </c>
      <c r="B40" s="71" t="s">
        <v>47</v>
      </c>
      <c r="C40" s="72"/>
      <c r="D40" s="48">
        <v>200</v>
      </c>
      <c r="E40" s="54">
        <v>1</v>
      </c>
      <c r="F40" s="48">
        <v>0</v>
      </c>
      <c r="G40" s="48">
        <v>27.5</v>
      </c>
      <c r="H40" s="48">
        <v>110</v>
      </c>
      <c r="I40" s="54">
        <v>0.01</v>
      </c>
      <c r="J40" s="54">
        <v>0.32</v>
      </c>
      <c r="K40" s="48">
        <v>0</v>
      </c>
      <c r="L40" s="48">
        <v>28.69</v>
      </c>
      <c r="M40" s="49">
        <v>18.27</v>
      </c>
      <c r="N40" s="55">
        <v>0.61</v>
      </c>
      <c r="O40" s="18"/>
    </row>
    <row r="41" spans="1:15" ht="15" customHeight="1">
      <c r="A41" s="44">
        <v>1.2</v>
      </c>
      <c r="B41" s="65" t="s">
        <v>44</v>
      </c>
      <c r="C41" s="65"/>
      <c r="D41" s="42">
        <v>40</v>
      </c>
      <c r="E41" s="42">
        <v>0.24</v>
      </c>
      <c r="F41" s="43">
        <v>0.4</v>
      </c>
      <c r="G41" s="42">
        <v>13.6</v>
      </c>
      <c r="H41" s="42">
        <v>68</v>
      </c>
      <c r="I41" s="44">
        <v>0.04</v>
      </c>
      <c r="J41" s="43">
        <v>0</v>
      </c>
      <c r="K41" s="43">
        <v>0</v>
      </c>
      <c r="L41" s="44">
        <v>8.08</v>
      </c>
      <c r="M41" s="45">
        <v>16.8</v>
      </c>
      <c r="N41" s="45">
        <v>1.65</v>
      </c>
      <c r="O41" s="15"/>
    </row>
    <row r="42" spans="1:15" ht="15" customHeight="1">
      <c r="A42" s="44">
        <v>1.1000000000000001</v>
      </c>
      <c r="B42" s="65" t="s">
        <v>41</v>
      </c>
      <c r="C42" s="65"/>
      <c r="D42" s="42">
        <v>50</v>
      </c>
      <c r="E42" s="42">
        <v>4</v>
      </c>
      <c r="F42" s="42">
        <v>1</v>
      </c>
      <c r="G42" s="42">
        <v>17.2</v>
      </c>
      <c r="H42" s="42">
        <v>85</v>
      </c>
      <c r="I42" s="44">
        <v>0.05</v>
      </c>
      <c r="J42" s="43">
        <v>0.03</v>
      </c>
      <c r="K42" s="43">
        <v>0</v>
      </c>
      <c r="L42" s="45">
        <v>110</v>
      </c>
      <c r="M42" s="45">
        <v>16.5</v>
      </c>
      <c r="N42" s="46">
        <v>0.02</v>
      </c>
      <c r="O42" s="16"/>
    </row>
    <row r="43" spans="1:15">
      <c r="A43" s="73"/>
      <c r="B43" s="73"/>
      <c r="C43" s="73"/>
      <c r="D43" s="73"/>
      <c r="E43" s="42">
        <v>23</v>
      </c>
      <c r="F43" s="42">
        <v>27</v>
      </c>
      <c r="G43" s="42">
        <v>97</v>
      </c>
      <c r="H43" s="42">
        <v>728</v>
      </c>
      <c r="I43" s="44">
        <v>0.38</v>
      </c>
      <c r="J43" s="44">
        <v>123.77</v>
      </c>
      <c r="K43" s="45">
        <v>49.7</v>
      </c>
      <c r="L43" s="44">
        <v>193.34</v>
      </c>
      <c r="M43" s="45">
        <v>121.2</v>
      </c>
      <c r="N43" s="44">
        <v>4.96</v>
      </c>
      <c r="O43" s="13"/>
    </row>
    <row r="44" spans="1:15">
      <c r="A44" s="73" t="s">
        <v>25</v>
      </c>
      <c r="B44" s="73"/>
      <c r="C44" s="73"/>
      <c r="D44" s="73"/>
      <c r="E44" s="42">
        <f t="shared" ref="E44:N44" si="4">E34+E43</f>
        <v>44.5</v>
      </c>
      <c r="F44" s="42">
        <f t="shared" si="4"/>
        <v>42.9</v>
      </c>
      <c r="G44" s="42">
        <f t="shared" si="4"/>
        <v>177.7</v>
      </c>
      <c r="H44" s="42">
        <f t="shared" si="4"/>
        <v>1316</v>
      </c>
      <c r="I44" s="42">
        <f t="shared" si="4"/>
        <v>0.7</v>
      </c>
      <c r="J44" s="42">
        <f t="shared" si="4"/>
        <v>139.44999999999999</v>
      </c>
      <c r="K44" s="42">
        <f t="shared" si="4"/>
        <v>49.760000000000005</v>
      </c>
      <c r="L44" s="42">
        <f t="shared" si="4"/>
        <v>666.9</v>
      </c>
      <c r="M44" s="42">
        <f t="shared" si="4"/>
        <v>217.60000000000002</v>
      </c>
      <c r="N44" s="42">
        <f t="shared" si="4"/>
        <v>9.58</v>
      </c>
      <c r="O44" s="13"/>
    </row>
    <row r="45" spans="1:15">
      <c r="A45" s="36"/>
      <c r="B45" s="37"/>
      <c r="C45" s="37"/>
      <c r="D45" s="37"/>
      <c r="E45" s="38" t="s">
        <v>0</v>
      </c>
      <c r="F45" s="66">
        <v>3</v>
      </c>
      <c r="G45" s="67"/>
      <c r="H45" s="67"/>
      <c r="I45" s="68" t="s">
        <v>1</v>
      </c>
      <c r="J45" s="68"/>
      <c r="K45" s="69" t="s">
        <v>63</v>
      </c>
      <c r="L45" s="69"/>
      <c r="M45" s="69"/>
      <c r="N45" s="69"/>
      <c r="O45" s="8"/>
    </row>
    <row r="46" spans="1:15">
      <c r="A46" s="37"/>
      <c r="B46" s="37"/>
      <c r="C46" s="37"/>
      <c r="D46" s="68" t="s">
        <v>2</v>
      </c>
      <c r="E46" s="68"/>
      <c r="F46" s="39" t="s">
        <v>3</v>
      </c>
      <c r="G46" s="37"/>
      <c r="H46" s="37"/>
      <c r="I46" s="68" t="s">
        <v>4</v>
      </c>
      <c r="J46" s="68"/>
      <c r="K46" s="70" t="s">
        <v>65</v>
      </c>
      <c r="L46" s="70"/>
      <c r="M46" s="70"/>
      <c r="N46" s="70"/>
    </row>
    <row r="47" spans="1:15">
      <c r="A47" s="77" t="s">
        <v>5</v>
      </c>
      <c r="B47" s="77" t="s">
        <v>6</v>
      </c>
      <c r="C47" s="77"/>
      <c r="D47" s="77" t="s">
        <v>7</v>
      </c>
      <c r="E47" s="74" t="s">
        <v>8</v>
      </c>
      <c r="F47" s="74"/>
      <c r="G47" s="74"/>
      <c r="H47" s="77" t="s">
        <v>9</v>
      </c>
      <c r="I47" s="74" t="s">
        <v>10</v>
      </c>
      <c r="J47" s="74"/>
      <c r="K47" s="74"/>
      <c r="L47" s="74" t="s">
        <v>11</v>
      </c>
      <c r="M47" s="74"/>
      <c r="N47" s="74"/>
      <c r="O47" s="10"/>
    </row>
    <row r="48" spans="1:15">
      <c r="A48" s="78"/>
      <c r="B48" s="79"/>
      <c r="C48" s="80"/>
      <c r="D48" s="78"/>
      <c r="E48" s="40" t="s">
        <v>12</v>
      </c>
      <c r="F48" s="40" t="s">
        <v>13</v>
      </c>
      <c r="G48" s="40" t="s">
        <v>14</v>
      </c>
      <c r="H48" s="78"/>
      <c r="I48" s="40" t="s">
        <v>15</v>
      </c>
      <c r="J48" s="40" t="s">
        <v>16</v>
      </c>
      <c r="K48" s="40" t="s">
        <v>17</v>
      </c>
      <c r="L48" s="40" t="s">
        <v>18</v>
      </c>
      <c r="M48" s="40" t="s">
        <v>19</v>
      </c>
      <c r="N48" s="40" t="s">
        <v>20</v>
      </c>
      <c r="O48" s="10"/>
    </row>
    <row r="49" spans="1:15">
      <c r="A49" s="41">
        <v>1</v>
      </c>
      <c r="B49" s="75">
        <v>2</v>
      </c>
      <c r="C49" s="75"/>
      <c r="D49" s="41">
        <v>3</v>
      </c>
      <c r="E49" s="41">
        <v>4</v>
      </c>
      <c r="F49" s="41">
        <v>5</v>
      </c>
      <c r="G49" s="41">
        <v>6</v>
      </c>
      <c r="H49" s="41">
        <v>7</v>
      </c>
      <c r="I49" s="41">
        <v>8</v>
      </c>
      <c r="J49" s="41">
        <v>9</v>
      </c>
      <c r="K49" s="41">
        <v>10</v>
      </c>
      <c r="L49" s="41">
        <v>12</v>
      </c>
      <c r="M49" s="41">
        <v>14</v>
      </c>
      <c r="N49" s="41">
        <v>15</v>
      </c>
      <c r="O49" s="11"/>
    </row>
    <row r="50" spans="1:15">
      <c r="A50" s="76" t="s">
        <v>21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12"/>
    </row>
    <row r="51" spans="1:15" ht="27.75" customHeight="1">
      <c r="A51" s="57">
        <v>80</v>
      </c>
      <c r="B51" s="85" t="s">
        <v>33</v>
      </c>
      <c r="C51" s="85"/>
      <c r="D51" s="46" t="s">
        <v>51</v>
      </c>
      <c r="E51" s="42">
        <v>16.12</v>
      </c>
      <c r="F51" s="42">
        <v>5.3</v>
      </c>
      <c r="G51" s="42">
        <v>3.9</v>
      </c>
      <c r="H51" s="42">
        <v>129</v>
      </c>
      <c r="I51" s="44">
        <v>0.13</v>
      </c>
      <c r="J51" s="44">
        <v>3.45</v>
      </c>
      <c r="K51" s="45">
        <v>8.6999999999999993</v>
      </c>
      <c r="L51" s="42">
        <v>50.8</v>
      </c>
      <c r="M51" s="44">
        <v>63.5</v>
      </c>
      <c r="N51" s="44">
        <v>1</v>
      </c>
      <c r="O51" s="13"/>
    </row>
    <row r="52" spans="1:15" ht="15" customHeight="1">
      <c r="A52" s="44">
        <v>138</v>
      </c>
      <c r="B52" s="81" t="s">
        <v>79</v>
      </c>
      <c r="C52" s="82"/>
      <c r="D52" s="42">
        <v>180</v>
      </c>
      <c r="E52" s="42">
        <v>3.7</v>
      </c>
      <c r="F52" s="42">
        <v>6</v>
      </c>
      <c r="G52" s="42">
        <v>24</v>
      </c>
      <c r="H52" s="42">
        <v>166</v>
      </c>
      <c r="I52" s="44">
        <v>0.14000000000000001</v>
      </c>
      <c r="J52" s="44">
        <v>12.45</v>
      </c>
      <c r="K52" s="45">
        <v>34.5</v>
      </c>
      <c r="L52" s="44">
        <v>42.72</v>
      </c>
      <c r="M52" s="44">
        <v>34.08</v>
      </c>
      <c r="N52" s="45">
        <v>1.2</v>
      </c>
      <c r="O52" s="15"/>
    </row>
    <row r="53" spans="1:15" ht="14.25" customHeight="1" thickBot="1">
      <c r="A53" s="52">
        <v>278</v>
      </c>
      <c r="B53" s="71" t="s">
        <v>47</v>
      </c>
      <c r="C53" s="72"/>
      <c r="D53" s="48">
        <v>200</v>
      </c>
      <c r="E53" s="48">
        <v>1</v>
      </c>
      <c r="F53" s="48">
        <v>0</v>
      </c>
      <c r="G53" s="48">
        <v>27.5</v>
      </c>
      <c r="H53" s="48">
        <v>110</v>
      </c>
      <c r="I53" s="54">
        <v>0.01</v>
      </c>
      <c r="J53" s="54">
        <v>0.32</v>
      </c>
      <c r="K53" s="48">
        <v>0</v>
      </c>
      <c r="L53" s="48">
        <v>28.69</v>
      </c>
      <c r="M53" s="49">
        <v>18.27</v>
      </c>
      <c r="N53" s="55">
        <v>0.61</v>
      </c>
      <c r="O53" s="13"/>
    </row>
    <row r="54" spans="1:15" s="33" customFormat="1" ht="14.25" customHeight="1">
      <c r="A54" s="44">
        <v>1.1000000000000001</v>
      </c>
      <c r="B54" s="65" t="s">
        <v>41</v>
      </c>
      <c r="C54" s="65"/>
      <c r="D54" s="42">
        <v>50</v>
      </c>
      <c r="E54" s="42">
        <v>4</v>
      </c>
      <c r="F54" s="42">
        <v>1</v>
      </c>
      <c r="G54" s="42">
        <v>17.2</v>
      </c>
      <c r="H54" s="42">
        <v>85</v>
      </c>
      <c r="I54" s="44">
        <v>0.05</v>
      </c>
      <c r="J54" s="43">
        <v>0.03</v>
      </c>
      <c r="K54" s="43">
        <v>0</v>
      </c>
      <c r="L54" s="45">
        <v>110</v>
      </c>
      <c r="M54" s="45">
        <v>16.5</v>
      </c>
      <c r="N54" s="46">
        <v>0.03</v>
      </c>
      <c r="O54" s="13"/>
    </row>
    <row r="55" spans="1:15">
      <c r="A55" s="73"/>
      <c r="B55" s="73"/>
      <c r="C55" s="73"/>
      <c r="D55" s="73"/>
      <c r="E55" s="42">
        <f t="shared" ref="E55:N55" si="5">SUM(E51:E54)</f>
        <v>24.82</v>
      </c>
      <c r="F55" s="42">
        <f t="shared" si="5"/>
        <v>12.3</v>
      </c>
      <c r="G55" s="42">
        <f t="shared" si="5"/>
        <v>72.599999999999994</v>
      </c>
      <c r="H55" s="42">
        <f t="shared" si="5"/>
        <v>490</v>
      </c>
      <c r="I55" s="42">
        <f t="shared" si="5"/>
        <v>0.33</v>
      </c>
      <c r="J55" s="42">
        <f t="shared" si="5"/>
        <v>16.25</v>
      </c>
      <c r="K55" s="42">
        <f t="shared" si="5"/>
        <v>43.2</v>
      </c>
      <c r="L55" s="42">
        <f t="shared" si="5"/>
        <v>232.20999999999998</v>
      </c>
      <c r="M55" s="42">
        <f t="shared" si="5"/>
        <v>132.35</v>
      </c>
      <c r="N55" s="42">
        <f t="shared" si="5"/>
        <v>2.84</v>
      </c>
      <c r="O55" s="19"/>
    </row>
    <row r="56" spans="1:15" s="33" customFormat="1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8"/>
      <c r="O56" s="19"/>
    </row>
    <row r="57" spans="1:15">
      <c r="A57" s="76" t="s">
        <v>24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12"/>
    </row>
    <row r="58" spans="1:15" ht="15" customHeight="1">
      <c r="A58" s="44">
        <v>21</v>
      </c>
      <c r="B58" s="65" t="s">
        <v>59</v>
      </c>
      <c r="C58" s="65"/>
      <c r="D58" s="42">
        <v>80</v>
      </c>
      <c r="E58" s="42">
        <v>1.28</v>
      </c>
      <c r="F58" s="42">
        <v>3.7</v>
      </c>
      <c r="G58" s="42">
        <v>8.8000000000000007</v>
      </c>
      <c r="H58" s="42">
        <v>72</v>
      </c>
      <c r="I58" s="44">
        <v>0.02</v>
      </c>
      <c r="J58" s="44">
        <v>11</v>
      </c>
      <c r="K58" s="43">
        <v>0</v>
      </c>
      <c r="L58" s="44">
        <v>30.8</v>
      </c>
      <c r="M58" s="44">
        <v>15.7</v>
      </c>
      <c r="N58" s="44">
        <v>0.76</v>
      </c>
      <c r="O58" s="13"/>
    </row>
    <row r="59" spans="1:15" s="24" customFormat="1" ht="28.5" customHeight="1">
      <c r="A59" s="44">
        <v>19.399999999999999</v>
      </c>
      <c r="B59" s="65" t="s">
        <v>32</v>
      </c>
      <c r="C59" s="65"/>
      <c r="D59" s="42">
        <v>200</v>
      </c>
      <c r="E59" s="42">
        <v>16</v>
      </c>
      <c r="F59" s="42">
        <v>10</v>
      </c>
      <c r="G59" s="42">
        <v>12</v>
      </c>
      <c r="H59" s="42">
        <v>200</v>
      </c>
      <c r="I59" s="44">
        <v>0.09</v>
      </c>
      <c r="J59" s="44">
        <v>1.77</v>
      </c>
      <c r="K59" s="44">
        <v>10.15</v>
      </c>
      <c r="L59" s="44">
        <v>22.35</v>
      </c>
      <c r="M59" s="44">
        <v>27.27</v>
      </c>
      <c r="N59" s="44">
        <v>2.83</v>
      </c>
      <c r="O59" s="13"/>
    </row>
    <row r="60" spans="1:15" ht="14.25" customHeight="1">
      <c r="A60" s="44">
        <v>131</v>
      </c>
      <c r="B60" s="65" t="s">
        <v>49</v>
      </c>
      <c r="C60" s="65"/>
      <c r="D60" s="42">
        <v>180</v>
      </c>
      <c r="E60" s="42">
        <v>17</v>
      </c>
      <c r="F60" s="42">
        <v>21</v>
      </c>
      <c r="G60" s="42">
        <v>28</v>
      </c>
      <c r="H60" s="42">
        <v>377</v>
      </c>
      <c r="I60" s="44">
        <v>0.05</v>
      </c>
      <c r="J60" s="44">
        <v>0.55000000000000004</v>
      </c>
      <c r="K60" s="43">
        <v>21.6</v>
      </c>
      <c r="L60" s="44">
        <v>18.39</v>
      </c>
      <c r="M60" s="45">
        <v>33.9</v>
      </c>
      <c r="N60" s="44">
        <v>1.54</v>
      </c>
      <c r="O60" s="13"/>
    </row>
    <row r="61" spans="1:15" ht="15" customHeight="1">
      <c r="A61" s="42" t="s">
        <v>60</v>
      </c>
      <c r="B61" s="65" t="s">
        <v>30</v>
      </c>
      <c r="C61" s="65"/>
      <c r="D61" s="42">
        <v>200</v>
      </c>
      <c r="E61" s="42">
        <v>1</v>
      </c>
      <c r="F61" s="43">
        <v>0.2</v>
      </c>
      <c r="G61" s="42">
        <v>20</v>
      </c>
      <c r="H61" s="42">
        <v>92</v>
      </c>
      <c r="I61" s="44">
        <v>7.0000000000000007E-2</v>
      </c>
      <c r="J61" s="42">
        <v>1</v>
      </c>
      <c r="K61" s="43">
        <v>0</v>
      </c>
      <c r="L61" s="42">
        <v>16</v>
      </c>
      <c r="M61" s="42">
        <v>8</v>
      </c>
      <c r="N61" s="45">
        <v>0.1</v>
      </c>
      <c r="O61" s="15"/>
    </row>
    <row r="62" spans="1:15" ht="15" customHeight="1">
      <c r="A62" s="44">
        <v>1.2</v>
      </c>
      <c r="B62" s="65" t="s">
        <v>44</v>
      </c>
      <c r="C62" s="65"/>
      <c r="D62" s="42">
        <v>40</v>
      </c>
      <c r="E62" s="42">
        <v>0.24</v>
      </c>
      <c r="F62" s="43">
        <v>0.4</v>
      </c>
      <c r="G62" s="42">
        <v>13.6</v>
      </c>
      <c r="H62" s="42">
        <v>68</v>
      </c>
      <c r="I62" s="44">
        <v>0.04</v>
      </c>
      <c r="J62" s="43">
        <v>0</v>
      </c>
      <c r="K62" s="43">
        <v>0</v>
      </c>
      <c r="L62" s="44">
        <v>8.08</v>
      </c>
      <c r="M62" s="45">
        <v>16.8</v>
      </c>
      <c r="N62" s="45">
        <v>1.65</v>
      </c>
      <c r="O62" s="15"/>
    </row>
    <row r="63" spans="1:15" ht="15" customHeight="1">
      <c r="A63" s="44">
        <v>1.1000000000000001</v>
      </c>
      <c r="B63" s="65" t="s">
        <v>41</v>
      </c>
      <c r="C63" s="65"/>
      <c r="D63" s="42">
        <v>50</v>
      </c>
      <c r="E63" s="42">
        <v>4</v>
      </c>
      <c r="F63" s="42">
        <v>1</v>
      </c>
      <c r="G63" s="42">
        <v>17.2</v>
      </c>
      <c r="H63" s="42">
        <v>85</v>
      </c>
      <c r="I63" s="44">
        <v>0.05</v>
      </c>
      <c r="J63" s="43">
        <v>0.03</v>
      </c>
      <c r="K63" s="43">
        <v>0</v>
      </c>
      <c r="L63" s="45">
        <v>110</v>
      </c>
      <c r="M63" s="45">
        <v>16.5</v>
      </c>
      <c r="N63" s="46">
        <v>0.02</v>
      </c>
      <c r="O63" s="16"/>
    </row>
    <row r="64" spans="1:15">
      <c r="A64" s="73"/>
      <c r="B64" s="73"/>
      <c r="C64" s="73"/>
      <c r="D64" s="73"/>
      <c r="E64" s="42">
        <f t="shared" ref="E64:N64" si="6">E58+E59+E60+E61+E62+E63</f>
        <v>39.520000000000003</v>
      </c>
      <c r="F64" s="42">
        <f t="shared" si="6"/>
        <v>36.300000000000004</v>
      </c>
      <c r="G64" s="42">
        <f t="shared" si="6"/>
        <v>99.6</v>
      </c>
      <c r="H64" s="42">
        <f t="shared" si="6"/>
        <v>894</v>
      </c>
      <c r="I64" s="42">
        <f t="shared" si="6"/>
        <v>0.32</v>
      </c>
      <c r="J64" s="42">
        <f t="shared" si="6"/>
        <v>14.35</v>
      </c>
      <c r="K64" s="42">
        <f t="shared" si="6"/>
        <v>31.75</v>
      </c>
      <c r="L64" s="42">
        <f t="shared" si="6"/>
        <v>205.62</v>
      </c>
      <c r="M64" s="42">
        <f t="shared" si="6"/>
        <v>118.17</v>
      </c>
      <c r="N64" s="42">
        <f t="shared" si="6"/>
        <v>6.8999999999999986</v>
      </c>
      <c r="O64" s="19"/>
    </row>
    <row r="65" spans="1:15">
      <c r="A65" s="73" t="s">
        <v>25</v>
      </c>
      <c r="B65" s="73"/>
      <c r="C65" s="73"/>
      <c r="D65" s="73"/>
      <c r="E65" s="42">
        <f t="shared" ref="E65:N65" si="7">E55+E64</f>
        <v>64.34</v>
      </c>
      <c r="F65" s="42">
        <f t="shared" si="7"/>
        <v>48.600000000000009</v>
      </c>
      <c r="G65" s="42">
        <f t="shared" si="7"/>
        <v>172.2</v>
      </c>
      <c r="H65" s="42">
        <f t="shared" si="7"/>
        <v>1384</v>
      </c>
      <c r="I65" s="42">
        <f t="shared" si="7"/>
        <v>0.65</v>
      </c>
      <c r="J65" s="42">
        <f t="shared" si="7"/>
        <v>30.6</v>
      </c>
      <c r="K65" s="42">
        <f t="shared" si="7"/>
        <v>74.95</v>
      </c>
      <c r="L65" s="42">
        <f t="shared" si="7"/>
        <v>437.83</v>
      </c>
      <c r="M65" s="42">
        <f t="shared" si="7"/>
        <v>250.51999999999998</v>
      </c>
      <c r="N65" s="42">
        <f t="shared" si="7"/>
        <v>9.7399999999999984</v>
      </c>
      <c r="O65" s="19"/>
    </row>
    <row r="66" spans="1:15">
      <c r="A66" s="36"/>
      <c r="B66" s="37"/>
      <c r="C66" s="37"/>
      <c r="D66" s="37"/>
      <c r="E66" s="38" t="s">
        <v>0</v>
      </c>
      <c r="F66" s="66">
        <v>4</v>
      </c>
      <c r="G66" s="67"/>
      <c r="H66" s="67"/>
      <c r="I66" s="68" t="s">
        <v>1</v>
      </c>
      <c r="J66" s="68"/>
      <c r="K66" s="69" t="s">
        <v>63</v>
      </c>
      <c r="L66" s="69"/>
      <c r="M66" s="69"/>
      <c r="N66" s="69"/>
      <c r="O66" s="8"/>
    </row>
    <row r="67" spans="1:15">
      <c r="A67" s="37"/>
      <c r="B67" s="37"/>
      <c r="C67" s="37"/>
      <c r="D67" s="68" t="s">
        <v>2</v>
      </c>
      <c r="E67" s="68"/>
      <c r="F67" s="39" t="s">
        <v>3</v>
      </c>
      <c r="G67" s="37"/>
      <c r="H67" s="37"/>
      <c r="I67" s="68" t="s">
        <v>4</v>
      </c>
      <c r="J67" s="68"/>
      <c r="K67" s="70" t="s">
        <v>65</v>
      </c>
      <c r="L67" s="70"/>
      <c r="M67" s="70"/>
      <c r="N67" s="70"/>
    </row>
    <row r="68" spans="1:15">
      <c r="A68" s="77" t="s">
        <v>5</v>
      </c>
      <c r="B68" s="77" t="s">
        <v>6</v>
      </c>
      <c r="C68" s="77"/>
      <c r="D68" s="77" t="s">
        <v>7</v>
      </c>
      <c r="E68" s="74" t="s">
        <v>8</v>
      </c>
      <c r="F68" s="74"/>
      <c r="G68" s="74"/>
      <c r="H68" s="77" t="s">
        <v>9</v>
      </c>
      <c r="I68" s="74" t="s">
        <v>10</v>
      </c>
      <c r="J68" s="74"/>
      <c r="K68" s="74"/>
      <c r="L68" s="74" t="s">
        <v>11</v>
      </c>
      <c r="M68" s="74"/>
      <c r="N68" s="74"/>
      <c r="O68" s="10"/>
    </row>
    <row r="69" spans="1:15">
      <c r="A69" s="78"/>
      <c r="B69" s="79"/>
      <c r="C69" s="80"/>
      <c r="D69" s="78"/>
      <c r="E69" s="40" t="s">
        <v>12</v>
      </c>
      <c r="F69" s="40" t="s">
        <v>13</v>
      </c>
      <c r="G69" s="40" t="s">
        <v>14</v>
      </c>
      <c r="H69" s="78"/>
      <c r="I69" s="40" t="s">
        <v>15</v>
      </c>
      <c r="J69" s="40" t="s">
        <v>16</v>
      </c>
      <c r="K69" s="40" t="s">
        <v>17</v>
      </c>
      <c r="L69" s="40" t="s">
        <v>18</v>
      </c>
      <c r="M69" s="40" t="s">
        <v>19</v>
      </c>
      <c r="N69" s="40" t="s">
        <v>20</v>
      </c>
      <c r="O69" s="10"/>
    </row>
    <row r="70" spans="1:15">
      <c r="A70" s="41">
        <v>1</v>
      </c>
      <c r="B70" s="75">
        <v>2</v>
      </c>
      <c r="C70" s="75"/>
      <c r="D70" s="41">
        <v>3</v>
      </c>
      <c r="E70" s="41">
        <v>4</v>
      </c>
      <c r="F70" s="41">
        <v>5</v>
      </c>
      <c r="G70" s="41">
        <v>6</v>
      </c>
      <c r="H70" s="41">
        <v>7</v>
      </c>
      <c r="I70" s="41">
        <v>8</v>
      </c>
      <c r="J70" s="41">
        <v>9</v>
      </c>
      <c r="K70" s="41">
        <v>10</v>
      </c>
      <c r="L70" s="41">
        <v>12</v>
      </c>
      <c r="M70" s="41">
        <v>14</v>
      </c>
      <c r="N70" s="41">
        <v>15</v>
      </c>
      <c r="O70" s="11"/>
    </row>
    <row r="71" spans="1:15">
      <c r="A71" s="76" t="s">
        <v>21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12"/>
    </row>
    <row r="72" spans="1:15" ht="15" customHeight="1">
      <c r="A72" s="42">
        <v>196</v>
      </c>
      <c r="B72" s="89" t="s">
        <v>91</v>
      </c>
      <c r="C72" s="90"/>
      <c r="D72" s="42">
        <v>185</v>
      </c>
      <c r="E72" s="42">
        <v>5</v>
      </c>
      <c r="F72" s="42">
        <v>7</v>
      </c>
      <c r="G72" s="42">
        <v>29.5</v>
      </c>
      <c r="H72" s="42">
        <v>209</v>
      </c>
      <c r="I72" s="44">
        <v>0.1</v>
      </c>
      <c r="J72" s="44">
        <v>0.47</v>
      </c>
      <c r="K72" s="44">
        <v>38.36</v>
      </c>
      <c r="L72" s="44">
        <v>112</v>
      </c>
      <c r="M72" s="44">
        <v>32</v>
      </c>
      <c r="N72" s="44">
        <v>0.71</v>
      </c>
      <c r="O72" s="13"/>
    </row>
    <row r="73" spans="1:15" ht="15" customHeight="1">
      <c r="A73" s="44">
        <v>122.02</v>
      </c>
      <c r="B73" s="65" t="s">
        <v>31</v>
      </c>
      <c r="C73" s="65"/>
      <c r="D73" s="42">
        <v>60</v>
      </c>
      <c r="E73" s="42">
        <v>5</v>
      </c>
      <c r="F73" s="42">
        <v>8</v>
      </c>
      <c r="G73" s="42">
        <v>36</v>
      </c>
      <c r="H73" s="42">
        <v>237</v>
      </c>
      <c r="I73" s="44">
        <v>7.0000000000000007E-2</v>
      </c>
      <c r="J73" s="44">
        <v>0.15</v>
      </c>
      <c r="K73" s="44">
        <v>14.32</v>
      </c>
      <c r="L73" s="44">
        <v>17.329999999999998</v>
      </c>
      <c r="M73" s="44">
        <v>8.2100000000000009</v>
      </c>
      <c r="N73" s="44">
        <v>0.57999999999999996</v>
      </c>
      <c r="O73" s="13"/>
    </row>
    <row r="74" spans="1:15" ht="15" customHeight="1">
      <c r="A74" s="44">
        <v>45.01</v>
      </c>
      <c r="B74" s="89" t="s">
        <v>29</v>
      </c>
      <c r="C74" s="90"/>
      <c r="D74" s="42">
        <v>200</v>
      </c>
      <c r="E74" s="42">
        <v>4</v>
      </c>
      <c r="F74" s="42">
        <v>4</v>
      </c>
      <c r="G74" s="42">
        <v>22</v>
      </c>
      <c r="H74" s="42">
        <v>136</v>
      </c>
      <c r="I74" s="44">
        <v>0.03</v>
      </c>
      <c r="J74" s="44">
        <v>0.38</v>
      </c>
      <c r="K74" s="44">
        <v>15.96</v>
      </c>
      <c r="L74" s="44">
        <v>121.78</v>
      </c>
      <c r="M74" s="44">
        <v>29.92</v>
      </c>
      <c r="N74" s="44">
        <v>0.96</v>
      </c>
      <c r="O74" s="14"/>
    </row>
    <row r="75" spans="1:15" s="26" customFormat="1" ht="15" customHeight="1">
      <c r="A75" s="42">
        <v>1</v>
      </c>
      <c r="B75" s="89" t="s">
        <v>22</v>
      </c>
      <c r="C75" s="90"/>
      <c r="D75" s="42">
        <v>10</v>
      </c>
      <c r="E75" s="42">
        <v>3</v>
      </c>
      <c r="F75" s="42">
        <v>3</v>
      </c>
      <c r="G75" s="43">
        <v>0</v>
      </c>
      <c r="H75" s="42">
        <v>36</v>
      </c>
      <c r="I75" s="43">
        <v>0</v>
      </c>
      <c r="J75" s="44">
        <v>7.0000000000000007E-2</v>
      </c>
      <c r="K75" s="42">
        <v>21</v>
      </c>
      <c r="L75" s="42">
        <v>100</v>
      </c>
      <c r="M75" s="45">
        <v>5.5</v>
      </c>
      <c r="N75" s="44">
        <v>7.0000000000000007E-2</v>
      </c>
      <c r="O75" s="14"/>
    </row>
    <row r="76" spans="1:15" ht="15" customHeight="1">
      <c r="A76" s="44">
        <v>1.2</v>
      </c>
      <c r="B76" s="65" t="s">
        <v>44</v>
      </c>
      <c r="C76" s="65"/>
      <c r="D76" s="42">
        <v>40</v>
      </c>
      <c r="E76" s="42">
        <v>0.24</v>
      </c>
      <c r="F76" s="43">
        <v>0.4</v>
      </c>
      <c r="G76" s="42">
        <v>13.6</v>
      </c>
      <c r="H76" s="42">
        <v>68</v>
      </c>
      <c r="I76" s="44">
        <v>0.04</v>
      </c>
      <c r="J76" s="43">
        <v>0</v>
      </c>
      <c r="K76" s="43">
        <v>0</v>
      </c>
      <c r="L76" s="44">
        <v>8.08</v>
      </c>
      <c r="M76" s="45">
        <v>16.8</v>
      </c>
      <c r="N76" s="45">
        <v>1.65</v>
      </c>
      <c r="O76" s="16"/>
    </row>
    <row r="77" spans="1:15" s="30" customFormat="1" ht="15" customHeight="1">
      <c r="A77" s="46">
        <v>210106</v>
      </c>
      <c r="B77" s="81" t="s">
        <v>78</v>
      </c>
      <c r="C77" s="92"/>
      <c r="D77" s="42">
        <v>100</v>
      </c>
      <c r="E77" s="42">
        <v>0.8</v>
      </c>
      <c r="F77" s="43">
        <v>0.2</v>
      </c>
      <c r="G77" s="42">
        <v>7.5</v>
      </c>
      <c r="H77" s="42">
        <v>35</v>
      </c>
      <c r="I77" s="44">
        <v>0.06</v>
      </c>
      <c r="J77" s="43">
        <v>38</v>
      </c>
      <c r="K77" s="43">
        <v>0</v>
      </c>
      <c r="L77" s="44">
        <v>35</v>
      </c>
      <c r="M77" s="45">
        <v>11</v>
      </c>
      <c r="N77" s="45">
        <v>0.1</v>
      </c>
      <c r="O77" s="16"/>
    </row>
    <row r="78" spans="1:15">
      <c r="A78" s="73"/>
      <c r="B78" s="73"/>
      <c r="C78" s="73"/>
      <c r="D78" s="73"/>
      <c r="E78" s="42">
        <f t="shared" ref="E78:N78" si="8">SUM(E72:E77)</f>
        <v>18.04</v>
      </c>
      <c r="F78" s="42">
        <f t="shared" si="8"/>
        <v>22.599999999999998</v>
      </c>
      <c r="G78" s="42">
        <f t="shared" si="8"/>
        <v>108.6</v>
      </c>
      <c r="H78" s="42">
        <f t="shared" si="8"/>
        <v>721</v>
      </c>
      <c r="I78" s="42">
        <f t="shared" si="8"/>
        <v>0.30000000000000004</v>
      </c>
      <c r="J78" s="42">
        <f t="shared" si="8"/>
        <v>39.07</v>
      </c>
      <c r="K78" s="42">
        <f t="shared" si="8"/>
        <v>89.64</v>
      </c>
      <c r="L78" s="42">
        <f t="shared" si="8"/>
        <v>394.19</v>
      </c>
      <c r="M78" s="42">
        <f t="shared" si="8"/>
        <v>103.42999999999999</v>
      </c>
      <c r="N78" s="42">
        <f t="shared" si="8"/>
        <v>4.0699999999999994</v>
      </c>
      <c r="O78" s="13"/>
    </row>
    <row r="79" spans="1:15">
      <c r="A79" s="76" t="s">
        <v>24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12"/>
    </row>
    <row r="80" spans="1:15" ht="15" customHeight="1">
      <c r="A80" s="44">
        <v>16</v>
      </c>
      <c r="B80" s="65" t="s">
        <v>61</v>
      </c>
      <c r="C80" s="65"/>
      <c r="D80" s="42">
        <v>80</v>
      </c>
      <c r="E80" s="42">
        <v>1.4</v>
      </c>
      <c r="F80" s="42">
        <v>4</v>
      </c>
      <c r="G80" s="42">
        <v>12</v>
      </c>
      <c r="H80" s="42">
        <v>80</v>
      </c>
      <c r="I80" s="44">
        <v>0.02</v>
      </c>
      <c r="J80" s="44">
        <v>1.38</v>
      </c>
      <c r="K80" s="43">
        <v>0</v>
      </c>
      <c r="L80" s="44">
        <v>16.559999999999999</v>
      </c>
      <c r="M80" s="44">
        <v>22.8</v>
      </c>
      <c r="N80" s="44">
        <v>0.44</v>
      </c>
      <c r="O80" s="13"/>
    </row>
    <row r="81" spans="1:15" ht="14.25" customHeight="1">
      <c r="A81" s="44">
        <v>4.2</v>
      </c>
      <c r="B81" s="65" t="s">
        <v>71</v>
      </c>
      <c r="C81" s="65"/>
      <c r="D81" s="43">
        <v>200</v>
      </c>
      <c r="E81" s="42">
        <v>1.42</v>
      </c>
      <c r="F81" s="42">
        <v>3.33</v>
      </c>
      <c r="G81" s="42">
        <v>7.84</v>
      </c>
      <c r="H81" s="42">
        <v>68</v>
      </c>
      <c r="I81" s="44">
        <v>0.04</v>
      </c>
      <c r="J81" s="44">
        <v>15.9</v>
      </c>
      <c r="K81" s="44">
        <v>7.63</v>
      </c>
      <c r="L81" s="44">
        <v>29.2</v>
      </c>
      <c r="M81" s="44">
        <v>18.8</v>
      </c>
      <c r="N81" s="44">
        <v>0.89</v>
      </c>
      <c r="O81" s="13"/>
    </row>
    <row r="82" spans="1:15" s="6" customFormat="1" ht="14.25" customHeight="1">
      <c r="A82" s="45">
        <v>81</v>
      </c>
      <c r="B82" s="85" t="s">
        <v>82</v>
      </c>
      <c r="C82" s="85"/>
      <c r="D82" s="46" t="s">
        <v>83</v>
      </c>
      <c r="E82" s="42">
        <v>10.6</v>
      </c>
      <c r="F82" s="42">
        <v>17.5</v>
      </c>
      <c r="G82" s="42">
        <v>25.5</v>
      </c>
      <c r="H82" s="42">
        <v>337</v>
      </c>
      <c r="I82" s="44">
        <v>0.18</v>
      </c>
      <c r="J82" s="44">
        <v>3.89</v>
      </c>
      <c r="K82" s="45">
        <v>18.2</v>
      </c>
      <c r="L82" s="44">
        <v>35.630000000000003</v>
      </c>
      <c r="M82" s="45">
        <v>19.18</v>
      </c>
      <c r="N82" s="44">
        <v>1.9</v>
      </c>
      <c r="O82" s="13"/>
    </row>
    <row r="83" spans="1:15" ht="15" customHeight="1" thickBot="1">
      <c r="A83" s="52">
        <v>278</v>
      </c>
      <c r="B83" s="71" t="s">
        <v>47</v>
      </c>
      <c r="C83" s="91"/>
      <c r="D83" s="48">
        <v>200</v>
      </c>
      <c r="E83" s="48">
        <v>1</v>
      </c>
      <c r="F83" s="48">
        <v>0</v>
      </c>
      <c r="G83" s="48">
        <v>27.5</v>
      </c>
      <c r="H83" s="48">
        <v>110</v>
      </c>
      <c r="I83" s="54">
        <v>0.01</v>
      </c>
      <c r="J83" s="54">
        <v>0.32</v>
      </c>
      <c r="K83" s="48">
        <v>0</v>
      </c>
      <c r="L83" s="48">
        <v>28.69</v>
      </c>
      <c r="M83" s="49">
        <v>18.27</v>
      </c>
      <c r="N83" s="55">
        <v>0.61</v>
      </c>
      <c r="O83" s="18"/>
    </row>
    <row r="84" spans="1:15" ht="15" customHeight="1">
      <c r="A84" s="44">
        <v>1.2</v>
      </c>
      <c r="B84" s="65" t="s">
        <v>44</v>
      </c>
      <c r="C84" s="65"/>
      <c r="D84" s="42">
        <v>40</v>
      </c>
      <c r="E84" s="42">
        <v>0.24</v>
      </c>
      <c r="F84" s="43">
        <v>0.4</v>
      </c>
      <c r="G84" s="42">
        <v>13.6</v>
      </c>
      <c r="H84" s="42">
        <v>68</v>
      </c>
      <c r="I84" s="44">
        <v>0.04</v>
      </c>
      <c r="J84" s="43">
        <v>0</v>
      </c>
      <c r="K84" s="43">
        <v>0</v>
      </c>
      <c r="L84" s="44">
        <v>8.08</v>
      </c>
      <c r="M84" s="45">
        <v>16.8</v>
      </c>
      <c r="N84" s="45">
        <v>1.65</v>
      </c>
      <c r="O84" s="16"/>
    </row>
    <row r="85" spans="1:15" s="20" customFormat="1" ht="15" customHeight="1">
      <c r="A85" s="44">
        <v>1.1000000000000001</v>
      </c>
      <c r="B85" s="65" t="s">
        <v>41</v>
      </c>
      <c r="C85" s="65"/>
      <c r="D85" s="42">
        <v>50</v>
      </c>
      <c r="E85" s="42">
        <v>4</v>
      </c>
      <c r="F85" s="42">
        <v>1</v>
      </c>
      <c r="G85" s="42">
        <v>17.2</v>
      </c>
      <c r="H85" s="42">
        <v>85</v>
      </c>
      <c r="I85" s="44">
        <v>0.05</v>
      </c>
      <c r="J85" s="43">
        <v>0.03</v>
      </c>
      <c r="K85" s="43">
        <v>0</v>
      </c>
      <c r="L85" s="45">
        <v>110</v>
      </c>
      <c r="M85" s="45">
        <v>16.5</v>
      </c>
      <c r="N85" s="46">
        <v>0.02</v>
      </c>
      <c r="O85" s="16"/>
    </row>
    <row r="86" spans="1:15">
      <c r="A86" s="73"/>
      <c r="B86" s="73"/>
      <c r="C86" s="73"/>
      <c r="D86" s="73"/>
      <c r="E86" s="46">
        <f t="shared" ref="E86:N86" si="9">SUM(E80:E85)</f>
        <v>18.66</v>
      </c>
      <c r="F86" s="46">
        <f t="shared" si="9"/>
        <v>26.229999999999997</v>
      </c>
      <c r="G86" s="46">
        <f t="shared" si="9"/>
        <v>103.64</v>
      </c>
      <c r="H86" s="46">
        <f t="shared" si="9"/>
        <v>748</v>
      </c>
      <c r="I86" s="46">
        <f t="shared" si="9"/>
        <v>0.33999999999999997</v>
      </c>
      <c r="J86" s="46">
        <f t="shared" si="9"/>
        <v>21.520000000000003</v>
      </c>
      <c r="K86" s="46">
        <f t="shared" si="9"/>
        <v>25.83</v>
      </c>
      <c r="L86" s="46">
        <f t="shared" si="9"/>
        <v>228.16</v>
      </c>
      <c r="M86" s="46">
        <f t="shared" si="9"/>
        <v>112.35</v>
      </c>
      <c r="N86" s="46">
        <f t="shared" si="9"/>
        <v>5.51</v>
      </c>
      <c r="O86" s="13"/>
    </row>
    <row r="87" spans="1:15">
      <c r="A87" s="73" t="s">
        <v>25</v>
      </c>
      <c r="B87" s="73"/>
      <c r="C87" s="73"/>
      <c r="D87" s="73"/>
      <c r="E87" s="42">
        <f t="shared" ref="E87:N87" si="10">E78+E86</f>
        <v>36.700000000000003</v>
      </c>
      <c r="F87" s="42">
        <f t="shared" si="10"/>
        <v>48.83</v>
      </c>
      <c r="G87" s="42">
        <f t="shared" si="10"/>
        <v>212.24</v>
      </c>
      <c r="H87" s="42">
        <f t="shared" si="10"/>
        <v>1469</v>
      </c>
      <c r="I87" s="42">
        <f t="shared" si="10"/>
        <v>0.64</v>
      </c>
      <c r="J87" s="42">
        <f t="shared" si="10"/>
        <v>60.59</v>
      </c>
      <c r="K87" s="42">
        <f t="shared" si="10"/>
        <v>115.47</v>
      </c>
      <c r="L87" s="42">
        <f t="shared" si="10"/>
        <v>622.35</v>
      </c>
      <c r="M87" s="42">
        <f t="shared" si="10"/>
        <v>215.77999999999997</v>
      </c>
      <c r="N87" s="42">
        <f t="shared" si="10"/>
        <v>9.5799999999999983</v>
      </c>
      <c r="O87" s="13"/>
    </row>
    <row r="88" spans="1:15">
      <c r="A88" s="36"/>
      <c r="B88" s="37"/>
      <c r="C88" s="37"/>
      <c r="D88" s="37"/>
      <c r="E88" s="38" t="s">
        <v>0</v>
      </c>
      <c r="F88" s="66">
        <v>5</v>
      </c>
      <c r="G88" s="67"/>
      <c r="H88" s="67"/>
      <c r="I88" s="68" t="s">
        <v>1</v>
      </c>
      <c r="J88" s="68"/>
      <c r="K88" s="69" t="s">
        <v>63</v>
      </c>
      <c r="L88" s="69"/>
      <c r="M88" s="69"/>
      <c r="N88" s="69"/>
      <c r="O88" s="8"/>
    </row>
    <row r="89" spans="1:15">
      <c r="A89" s="37"/>
      <c r="B89" s="37"/>
      <c r="C89" s="37"/>
      <c r="D89" s="68" t="s">
        <v>2</v>
      </c>
      <c r="E89" s="68"/>
      <c r="F89" s="39" t="s">
        <v>3</v>
      </c>
      <c r="G89" s="37"/>
      <c r="H89" s="37"/>
      <c r="I89" s="68" t="s">
        <v>4</v>
      </c>
      <c r="J89" s="68"/>
      <c r="K89" s="70" t="s">
        <v>65</v>
      </c>
      <c r="L89" s="70"/>
      <c r="M89" s="70"/>
      <c r="N89" s="70"/>
    </row>
    <row r="90" spans="1:15">
      <c r="A90" s="77" t="s">
        <v>5</v>
      </c>
      <c r="B90" s="77" t="s">
        <v>6</v>
      </c>
      <c r="C90" s="77"/>
      <c r="D90" s="77" t="s">
        <v>7</v>
      </c>
      <c r="E90" s="74" t="s">
        <v>8</v>
      </c>
      <c r="F90" s="74"/>
      <c r="G90" s="74"/>
      <c r="H90" s="77" t="s">
        <v>9</v>
      </c>
      <c r="I90" s="74" t="s">
        <v>10</v>
      </c>
      <c r="J90" s="74"/>
      <c r="K90" s="74"/>
      <c r="L90" s="74" t="s">
        <v>11</v>
      </c>
      <c r="M90" s="74"/>
      <c r="N90" s="74"/>
      <c r="O90" s="10"/>
    </row>
    <row r="91" spans="1:15">
      <c r="A91" s="78"/>
      <c r="B91" s="79"/>
      <c r="C91" s="80"/>
      <c r="D91" s="78"/>
      <c r="E91" s="40" t="s">
        <v>12</v>
      </c>
      <c r="F91" s="40" t="s">
        <v>13</v>
      </c>
      <c r="G91" s="40" t="s">
        <v>14</v>
      </c>
      <c r="H91" s="78"/>
      <c r="I91" s="40" t="s">
        <v>15</v>
      </c>
      <c r="J91" s="40" t="s">
        <v>16</v>
      </c>
      <c r="K91" s="40" t="s">
        <v>17</v>
      </c>
      <c r="L91" s="40" t="s">
        <v>18</v>
      </c>
      <c r="M91" s="40" t="s">
        <v>19</v>
      </c>
      <c r="N91" s="40" t="s">
        <v>20</v>
      </c>
      <c r="O91" s="10"/>
    </row>
    <row r="92" spans="1:15">
      <c r="A92" s="41">
        <v>1</v>
      </c>
      <c r="B92" s="75">
        <v>2</v>
      </c>
      <c r="C92" s="75"/>
      <c r="D92" s="41">
        <v>3</v>
      </c>
      <c r="E92" s="41">
        <v>4</v>
      </c>
      <c r="F92" s="41">
        <v>5</v>
      </c>
      <c r="G92" s="41">
        <v>6</v>
      </c>
      <c r="H92" s="41">
        <v>7</v>
      </c>
      <c r="I92" s="41">
        <v>8</v>
      </c>
      <c r="J92" s="41">
        <v>9</v>
      </c>
      <c r="K92" s="41">
        <v>10</v>
      </c>
      <c r="L92" s="41">
        <v>12</v>
      </c>
      <c r="M92" s="41">
        <v>14</v>
      </c>
      <c r="N92" s="41">
        <v>15</v>
      </c>
      <c r="O92" s="11"/>
    </row>
    <row r="93" spans="1:15">
      <c r="A93" s="76" t="s">
        <v>21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12"/>
    </row>
    <row r="94" spans="1:15" s="22" customFormat="1" ht="15" customHeight="1">
      <c r="A94" s="57">
        <v>6</v>
      </c>
      <c r="B94" s="81" t="s">
        <v>57</v>
      </c>
      <c r="C94" s="82"/>
      <c r="D94" s="42">
        <v>80</v>
      </c>
      <c r="E94" s="42">
        <v>1.84</v>
      </c>
      <c r="F94" s="42">
        <v>4.0999999999999996</v>
      </c>
      <c r="G94" s="42">
        <v>9.34</v>
      </c>
      <c r="H94" s="42">
        <v>82.8</v>
      </c>
      <c r="I94" s="44">
        <v>0.04</v>
      </c>
      <c r="J94" s="44">
        <v>41.5</v>
      </c>
      <c r="K94" s="50">
        <v>0</v>
      </c>
      <c r="L94" s="45">
        <v>51.5</v>
      </c>
      <c r="M94" s="44">
        <v>20.76</v>
      </c>
      <c r="N94" s="44">
        <v>0.7</v>
      </c>
      <c r="O94" s="12"/>
    </row>
    <row r="95" spans="1:15" ht="15" customHeight="1">
      <c r="A95" s="44">
        <v>131</v>
      </c>
      <c r="B95" s="65" t="s">
        <v>49</v>
      </c>
      <c r="C95" s="65"/>
      <c r="D95" s="42">
        <v>180</v>
      </c>
      <c r="E95" s="42">
        <v>17</v>
      </c>
      <c r="F95" s="42">
        <v>21</v>
      </c>
      <c r="G95" s="42">
        <v>28</v>
      </c>
      <c r="H95" s="42">
        <v>377</v>
      </c>
      <c r="I95" s="44">
        <v>0.05</v>
      </c>
      <c r="J95" s="44">
        <v>0.55000000000000004</v>
      </c>
      <c r="K95" s="43">
        <v>21.6</v>
      </c>
      <c r="L95" s="44">
        <v>18.39</v>
      </c>
      <c r="M95" s="45">
        <v>33.9</v>
      </c>
      <c r="N95" s="44">
        <v>1.54</v>
      </c>
      <c r="O95" s="13"/>
    </row>
    <row r="96" spans="1:15" ht="13.5" customHeight="1">
      <c r="A96" s="51">
        <v>279</v>
      </c>
      <c r="B96" s="83" t="s">
        <v>64</v>
      </c>
      <c r="C96" s="84"/>
      <c r="D96" s="51">
        <v>200</v>
      </c>
      <c r="E96" s="51">
        <v>0</v>
      </c>
      <c r="F96" s="51">
        <v>0</v>
      </c>
      <c r="G96" s="51">
        <v>15.8</v>
      </c>
      <c r="H96" s="51">
        <v>60</v>
      </c>
      <c r="I96" s="51">
        <v>0.23</v>
      </c>
      <c r="J96" s="51">
        <v>28</v>
      </c>
      <c r="K96" s="51">
        <v>170</v>
      </c>
      <c r="L96" s="51">
        <v>250</v>
      </c>
      <c r="M96" s="51">
        <v>14</v>
      </c>
      <c r="N96" s="51">
        <v>0</v>
      </c>
      <c r="O96" s="14"/>
    </row>
    <row r="97" spans="1:15" ht="15" customHeight="1">
      <c r="A97" s="44">
        <v>1.1000000000000001</v>
      </c>
      <c r="B97" s="65" t="s">
        <v>41</v>
      </c>
      <c r="C97" s="65"/>
      <c r="D97" s="42">
        <v>50</v>
      </c>
      <c r="E97" s="42">
        <v>4</v>
      </c>
      <c r="F97" s="42">
        <v>1</v>
      </c>
      <c r="G97" s="42">
        <v>17.2</v>
      </c>
      <c r="H97" s="42">
        <v>85</v>
      </c>
      <c r="I97" s="44">
        <v>0.05</v>
      </c>
      <c r="J97" s="43">
        <v>0.03</v>
      </c>
      <c r="K97" s="43">
        <v>0</v>
      </c>
      <c r="L97" s="45">
        <v>110</v>
      </c>
      <c r="M97" s="45">
        <v>16.5</v>
      </c>
      <c r="N97" s="45">
        <v>3.3</v>
      </c>
      <c r="O97" s="15"/>
    </row>
    <row r="98" spans="1:15">
      <c r="A98" s="73"/>
      <c r="B98" s="73"/>
      <c r="C98" s="73"/>
      <c r="D98" s="73"/>
      <c r="E98" s="42">
        <f>E94+E95+E96+E97</f>
        <v>22.84</v>
      </c>
      <c r="F98" s="42">
        <f t="shared" ref="F98:N98" si="11">F94+F95+F96+F97</f>
        <v>26.1</v>
      </c>
      <c r="G98" s="42">
        <f t="shared" si="11"/>
        <v>70.34</v>
      </c>
      <c r="H98" s="42">
        <f t="shared" si="11"/>
        <v>604.79999999999995</v>
      </c>
      <c r="I98" s="42">
        <f t="shared" si="11"/>
        <v>0.37</v>
      </c>
      <c r="J98" s="42">
        <f t="shared" si="11"/>
        <v>70.08</v>
      </c>
      <c r="K98" s="42">
        <f t="shared" si="11"/>
        <v>191.6</v>
      </c>
      <c r="L98" s="42">
        <f t="shared" si="11"/>
        <v>429.89</v>
      </c>
      <c r="M98" s="42">
        <f t="shared" si="11"/>
        <v>85.16</v>
      </c>
      <c r="N98" s="42">
        <f t="shared" si="11"/>
        <v>5.54</v>
      </c>
      <c r="O98" s="19"/>
    </row>
    <row r="99" spans="1:15">
      <c r="A99" s="76" t="s">
        <v>24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12"/>
    </row>
    <row r="100" spans="1:15" ht="15" customHeight="1">
      <c r="A100" s="44">
        <v>7.04</v>
      </c>
      <c r="B100" s="65" t="s">
        <v>35</v>
      </c>
      <c r="C100" s="65"/>
      <c r="D100" s="42">
        <v>60</v>
      </c>
      <c r="E100" s="42">
        <v>1</v>
      </c>
      <c r="F100" s="42">
        <v>3</v>
      </c>
      <c r="G100" s="42">
        <v>5</v>
      </c>
      <c r="H100" s="42">
        <v>51</v>
      </c>
      <c r="I100" s="44">
        <v>0.01</v>
      </c>
      <c r="J100" s="44">
        <v>5.63</v>
      </c>
      <c r="K100" s="43">
        <v>0</v>
      </c>
      <c r="L100" s="44">
        <v>17.68</v>
      </c>
      <c r="M100" s="44">
        <v>10.44</v>
      </c>
      <c r="N100" s="44">
        <v>0.91</v>
      </c>
      <c r="O100" s="13"/>
    </row>
    <row r="101" spans="1:15" ht="15.75" customHeight="1">
      <c r="A101" s="44">
        <v>54</v>
      </c>
      <c r="B101" s="65" t="s">
        <v>69</v>
      </c>
      <c r="C101" s="65"/>
      <c r="D101" s="43" t="s">
        <v>70</v>
      </c>
      <c r="E101" s="42">
        <v>2.1</v>
      </c>
      <c r="F101" s="42">
        <v>4.72</v>
      </c>
      <c r="G101" s="42">
        <v>13.96</v>
      </c>
      <c r="H101" s="42">
        <v>108</v>
      </c>
      <c r="I101" s="44">
        <v>0.09</v>
      </c>
      <c r="J101" s="44">
        <v>13.82</v>
      </c>
      <c r="K101" s="44">
        <v>7.62</v>
      </c>
      <c r="L101" s="44">
        <v>22.44</v>
      </c>
      <c r="M101" s="44">
        <v>22.65</v>
      </c>
      <c r="N101" s="44">
        <v>0.86</v>
      </c>
      <c r="O101" s="13"/>
    </row>
    <row r="102" spans="1:15" ht="14.25" customHeight="1">
      <c r="A102" s="56">
        <v>2</v>
      </c>
      <c r="B102" s="81" t="s">
        <v>93</v>
      </c>
      <c r="C102" s="82"/>
      <c r="D102" s="46" t="s">
        <v>88</v>
      </c>
      <c r="E102" s="42">
        <v>13.5</v>
      </c>
      <c r="F102" s="42">
        <v>13.5</v>
      </c>
      <c r="G102" s="42">
        <v>13.8</v>
      </c>
      <c r="H102" s="42">
        <v>246</v>
      </c>
      <c r="I102" s="44">
        <v>0.11</v>
      </c>
      <c r="J102" s="44">
        <v>2.13</v>
      </c>
      <c r="K102" s="43">
        <v>60</v>
      </c>
      <c r="L102" s="44">
        <v>32.9</v>
      </c>
      <c r="M102" s="44">
        <v>18</v>
      </c>
      <c r="N102" s="44">
        <v>1.9</v>
      </c>
      <c r="O102" s="13"/>
    </row>
    <row r="103" spans="1:15" ht="15" customHeight="1">
      <c r="A103" s="42">
        <v>38</v>
      </c>
      <c r="B103" s="65" t="s">
        <v>28</v>
      </c>
      <c r="C103" s="65"/>
      <c r="D103" s="42">
        <v>150</v>
      </c>
      <c r="E103" s="42">
        <v>4</v>
      </c>
      <c r="F103" s="42">
        <v>5</v>
      </c>
      <c r="G103" s="42">
        <v>16</v>
      </c>
      <c r="H103" s="42">
        <v>122</v>
      </c>
      <c r="I103" s="44">
        <v>7.0000000000000007E-2</v>
      </c>
      <c r="J103" s="44">
        <v>79.95</v>
      </c>
      <c r="K103" s="42">
        <v>24</v>
      </c>
      <c r="L103" s="44">
        <v>87.62</v>
      </c>
      <c r="M103" s="44">
        <v>31.82</v>
      </c>
      <c r="N103" s="44">
        <v>1.24</v>
      </c>
      <c r="O103" s="13"/>
    </row>
    <row r="104" spans="1:15" ht="15" customHeight="1">
      <c r="A104" s="44">
        <v>295</v>
      </c>
      <c r="B104" s="65" t="s">
        <v>62</v>
      </c>
      <c r="C104" s="65"/>
      <c r="D104" s="42">
        <v>200</v>
      </c>
      <c r="E104" s="43">
        <v>0.2</v>
      </c>
      <c r="F104" s="43">
        <v>0.1</v>
      </c>
      <c r="G104" s="42">
        <v>17.2</v>
      </c>
      <c r="H104" s="42">
        <v>68</v>
      </c>
      <c r="I104" s="44">
        <v>0.01</v>
      </c>
      <c r="J104" s="45">
        <v>1.6</v>
      </c>
      <c r="K104" s="43">
        <v>0</v>
      </c>
      <c r="L104" s="44">
        <v>6.03</v>
      </c>
      <c r="M104" s="45">
        <v>3.13</v>
      </c>
      <c r="N104" s="44">
        <v>0.8</v>
      </c>
      <c r="O104" s="13"/>
    </row>
    <row r="105" spans="1:15" ht="15" customHeight="1">
      <c r="A105" s="44">
        <v>1.2</v>
      </c>
      <c r="B105" s="65" t="s">
        <v>44</v>
      </c>
      <c r="C105" s="65"/>
      <c r="D105" s="42">
        <v>40</v>
      </c>
      <c r="E105" s="42">
        <v>0.24</v>
      </c>
      <c r="F105" s="43">
        <v>0.4</v>
      </c>
      <c r="G105" s="42">
        <v>13.6</v>
      </c>
      <c r="H105" s="42">
        <v>68</v>
      </c>
      <c r="I105" s="44">
        <v>0.04</v>
      </c>
      <c r="J105" s="43">
        <v>0</v>
      </c>
      <c r="K105" s="43">
        <v>0</v>
      </c>
      <c r="L105" s="44">
        <v>8.08</v>
      </c>
      <c r="M105" s="45">
        <v>16.8</v>
      </c>
      <c r="N105" s="45">
        <v>1.65</v>
      </c>
      <c r="O105" s="15"/>
    </row>
    <row r="106" spans="1:15" ht="15" customHeight="1">
      <c r="A106" s="44">
        <v>1.1000000000000001</v>
      </c>
      <c r="B106" s="65" t="s">
        <v>41</v>
      </c>
      <c r="C106" s="65"/>
      <c r="D106" s="42">
        <v>50</v>
      </c>
      <c r="E106" s="42">
        <v>4</v>
      </c>
      <c r="F106" s="42">
        <v>1</v>
      </c>
      <c r="G106" s="42">
        <v>17.2</v>
      </c>
      <c r="H106" s="42">
        <v>85</v>
      </c>
      <c r="I106" s="44">
        <v>0.05</v>
      </c>
      <c r="J106" s="43">
        <v>0.03</v>
      </c>
      <c r="K106" s="43">
        <v>0</v>
      </c>
      <c r="L106" s="45">
        <v>110</v>
      </c>
      <c r="M106" s="45">
        <v>16.5</v>
      </c>
      <c r="N106" s="46">
        <v>0.02</v>
      </c>
      <c r="O106" s="16"/>
    </row>
    <row r="107" spans="1:15" s="31" customFormat="1" ht="15" customHeight="1">
      <c r="A107" s="44">
        <v>66</v>
      </c>
      <c r="B107" s="81" t="s">
        <v>53</v>
      </c>
      <c r="C107" s="82"/>
      <c r="D107" s="42">
        <v>185</v>
      </c>
      <c r="E107" s="42">
        <v>2.75</v>
      </c>
      <c r="F107" s="42">
        <v>0.93</v>
      </c>
      <c r="G107" s="42">
        <v>38.9</v>
      </c>
      <c r="H107" s="42">
        <v>158.6</v>
      </c>
      <c r="I107" s="44">
        <v>7.0000000000000007E-2</v>
      </c>
      <c r="J107" s="43">
        <v>10.45</v>
      </c>
      <c r="K107" s="43">
        <v>0</v>
      </c>
      <c r="L107" s="45">
        <v>14.8</v>
      </c>
      <c r="M107" s="45">
        <v>34.700000000000003</v>
      </c>
      <c r="N107" s="46" t="s">
        <v>54</v>
      </c>
      <c r="O107" s="16"/>
    </row>
    <row r="108" spans="1:15">
      <c r="A108" s="73"/>
      <c r="B108" s="73"/>
      <c r="C108" s="73"/>
      <c r="D108" s="73"/>
      <c r="E108" s="42">
        <f>SUM(E100:E106)</f>
        <v>25.04</v>
      </c>
      <c r="F108" s="42">
        <v>21</v>
      </c>
      <c r="G108" s="42">
        <v>93</v>
      </c>
      <c r="H108" s="42">
        <v>712</v>
      </c>
      <c r="I108" s="44">
        <v>0.52</v>
      </c>
      <c r="J108" s="44">
        <v>63.11</v>
      </c>
      <c r="K108" s="44">
        <v>18.850000000000001</v>
      </c>
      <c r="L108" s="44">
        <v>125.72</v>
      </c>
      <c r="M108" s="44">
        <v>161.25</v>
      </c>
      <c r="N108" s="44">
        <v>8.65</v>
      </c>
      <c r="O108" s="13"/>
    </row>
    <row r="109" spans="1:15">
      <c r="A109" s="73" t="s">
        <v>25</v>
      </c>
      <c r="B109" s="73"/>
      <c r="C109" s="73"/>
      <c r="D109" s="73"/>
      <c r="E109" s="42">
        <f t="shared" ref="E109:N109" si="12">E98+E108</f>
        <v>47.879999999999995</v>
      </c>
      <c r="F109" s="42">
        <f t="shared" si="12"/>
        <v>47.1</v>
      </c>
      <c r="G109" s="42">
        <f t="shared" si="12"/>
        <v>163.34</v>
      </c>
      <c r="H109" s="42">
        <f t="shared" si="12"/>
        <v>1316.8</v>
      </c>
      <c r="I109" s="42">
        <f t="shared" si="12"/>
        <v>0.89</v>
      </c>
      <c r="J109" s="42">
        <f t="shared" si="12"/>
        <v>133.19</v>
      </c>
      <c r="K109" s="42">
        <f t="shared" si="12"/>
        <v>210.45</v>
      </c>
      <c r="L109" s="42">
        <f t="shared" si="12"/>
        <v>555.61</v>
      </c>
      <c r="M109" s="42">
        <f t="shared" si="12"/>
        <v>246.41</v>
      </c>
      <c r="N109" s="42">
        <f t="shared" si="12"/>
        <v>14.190000000000001</v>
      </c>
      <c r="O109" s="19"/>
    </row>
    <row r="110" spans="1:15">
      <c r="A110" s="36"/>
      <c r="B110" s="37"/>
      <c r="C110" s="37"/>
      <c r="D110" s="37"/>
      <c r="E110" s="38" t="s">
        <v>0</v>
      </c>
      <c r="F110" s="66">
        <v>6</v>
      </c>
      <c r="G110" s="67"/>
      <c r="H110" s="67"/>
      <c r="I110" s="68" t="s">
        <v>1</v>
      </c>
      <c r="J110" s="68"/>
      <c r="K110" s="69" t="s">
        <v>63</v>
      </c>
      <c r="L110" s="69"/>
      <c r="M110" s="69"/>
      <c r="N110" s="69"/>
      <c r="O110" s="8"/>
    </row>
    <row r="111" spans="1:15">
      <c r="A111" s="37"/>
      <c r="B111" s="37"/>
      <c r="C111" s="37"/>
      <c r="D111" s="68" t="s">
        <v>2</v>
      </c>
      <c r="E111" s="68"/>
      <c r="F111" s="39" t="s">
        <v>34</v>
      </c>
      <c r="G111" s="37"/>
      <c r="H111" s="37"/>
      <c r="I111" s="68" t="s">
        <v>4</v>
      </c>
      <c r="J111" s="68"/>
      <c r="K111" s="70" t="s">
        <v>65</v>
      </c>
      <c r="L111" s="70"/>
      <c r="M111" s="70"/>
      <c r="N111" s="70"/>
    </row>
    <row r="112" spans="1:15">
      <c r="A112" s="77" t="s">
        <v>5</v>
      </c>
      <c r="B112" s="77" t="s">
        <v>6</v>
      </c>
      <c r="C112" s="77"/>
      <c r="D112" s="77" t="s">
        <v>7</v>
      </c>
      <c r="E112" s="74" t="s">
        <v>8</v>
      </c>
      <c r="F112" s="74"/>
      <c r="G112" s="74"/>
      <c r="H112" s="77" t="s">
        <v>9</v>
      </c>
      <c r="I112" s="74" t="s">
        <v>10</v>
      </c>
      <c r="J112" s="74"/>
      <c r="K112" s="74"/>
      <c r="L112" s="74" t="s">
        <v>11</v>
      </c>
      <c r="M112" s="74"/>
      <c r="N112" s="74"/>
      <c r="O112" s="10"/>
    </row>
    <row r="113" spans="1:15">
      <c r="A113" s="78"/>
      <c r="B113" s="79"/>
      <c r="C113" s="80"/>
      <c r="D113" s="78"/>
      <c r="E113" s="40" t="s">
        <v>12</v>
      </c>
      <c r="F113" s="40" t="s">
        <v>13</v>
      </c>
      <c r="G113" s="40" t="s">
        <v>14</v>
      </c>
      <c r="H113" s="78"/>
      <c r="I113" s="40" t="s">
        <v>15</v>
      </c>
      <c r="J113" s="40" t="s">
        <v>16</v>
      </c>
      <c r="K113" s="40" t="s">
        <v>17</v>
      </c>
      <c r="L113" s="40" t="s">
        <v>18</v>
      </c>
      <c r="M113" s="40" t="s">
        <v>19</v>
      </c>
      <c r="N113" s="40" t="s">
        <v>20</v>
      </c>
      <c r="O113" s="10"/>
    </row>
    <row r="114" spans="1:15">
      <c r="A114" s="41">
        <v>1</v>
      </c>
      <c r="B114" s="75">
        <v>2</v>
      </c>
      <c r="C114" s="75"/>
      <c r="D114" s="41">
        <v>3</v>
      </c>
      <c r="E114" s="41">
        <v>4</v>
      </c>
      <c r="F114" s="41">
        <v>5</v>
      </c>
      <c r="G114" s="41">
        <v>6</v>
      </c>
      <c r="H114" s="41">
        <v>7</v>
      </c>
      <c r="I114" s="41">
        <v>8</v>
      </c>
      <c r="J114" s="41">
        <v>9</v>
      </c>
      <c r="K114" s="41">
        <v>10</v>
      </c>
      <c r="L114" s="41">
        <v>12</v>
      </c>
      <c r="M114" s="41">
        <v>14</v>
      </c>
      <c r="N114" s="41">
        <v>15</v>
      </c>
      <c r="O114" s="11"/>
    </row>
    <row r="115" spans="1:15">
      <c r="A115" s="76" t="s">
        <v>21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12"/>
    </row>
    <row r="116" spans="1:15" ht="15" customHeight="1">
      <c r="A116" s="42">
        <v>173</v>
      </c>
      <c r="B116" s="65" t="s">
        <v>98</v>
      </c>
      <c r="C116" s="65"/>
      <c r="D116" s="46" t="s">
        <v>37</v>
      </c>
      <c r="E116" s="44">
        <v>10.4</v>
      </c>
      <c r="F116" s="42">
        <v>7</v>
      </c>
      <c r="G116" s="42">
        <v>45.4</v>
      </c>
      <c r="H116" s="42">
        <v>288</v>
      </c>
      <c r="I116" s="44">
        <v>0.31</v>
      </c>
      <c r="J116" s="43">
        <v>0</v>
      </c>
      <c r="K116" s="42">
        <v>24</v>
      </c>
      <c r="L116" s="44">
        <v>16.88</v>
      </c>
      <c r="M116" s="44">
        <v>159.5</v>
      </c>
      <c r="N116" s="44">
        <v>5.47</v>
      </c>
      <c r="O116" s="14"/>
    </row>
    <row r="117" spans="1:15" s="25" customFormat="1" ht="26.25" customHeight="1">
      <c r="A117" s="42">
        <v>12.1</v>
      </c>
      <c r="B117" s="81" t="s">
        <v>73</v>
      </c>
      <c r="C117" s="82"/>
      <c r="D117" s="42">
        <v>90</v>
      </c>
      <c r="E117" s="44">
        <v>22.93</v>
      </c>
      <c r="F117" s="42">
        <v>20.6</v>
      </c>
      <c r="G117" s="42">
        <v>1.59</v>
      </c>
      <c r="H117" s="42">
        <v>282</v>
      </c>
      <c r="I117" s="44">
        <v>0.12</v>
      </c>
      <c r="J117" s="43">
        <v>3.51</v>
      </c>
      <c r="K117" s="42">
        <v>18</v>
      </c>
      <c r="L117" s="44">
        <v>27.41</v>
      </c>
      <c r="M117" s="44">
        <v>27.18</v>
      </c>
      <c r="N117" s="44">
        <v>1.74</v>
      </c>
      <c r="O117" s="14"/>
    </row>
    <row r="118" spans="1:15" s="22" customFormat="1" ht="15" customHeight="1">
      <c r="A118" s="51">
        <v>279</v>
      </c>
      <c r="B118" s="83" t="s">
        <v>86</v>
      </c>
      <c r="C118" s="84"/>
      <c r="D118" s="51">
        <v>200</v>
      </c>
      <c r="E118" s="51">
        <v>0</v>
      </c>
      <c r="F118" s="51">
        <v>0</v>
      </c>
      <c r="G118" s="51">
        <v>15.8</v>
      </c>
      <c r="H118" s="51">
        <v>60</v>
      </c>
      <c r="I118" s="51">
        <v>0.23</v>
      </c>
      <c r="J118" s="51">
        <v>28</v>
      </c>
      <c r="K118" s="51">
        <v>170</v>
      </c>
      <c r="L118" s="51">
        <v>250</v>
      </c>
      <c r="M118" s="51">
        <v>14</v>
      </c>
      <c r="N118" s="51">
        <v>0</v>
      </c>
      <c r="O118" s="14"/>
    </row>
    <row r="119" spans="1:15" ht="12.75" customHeight="1">
      <c r="A119" s="44">
        <v>1.1000000000000001</v>
      </c>
      <c r="B119" s="65" t="s">
        <v>41</v>
      </c>
      <c r="C119" s="65"/>
      <c r="D119" s="42">
        <v>50</v>
      </c>
      <c r="E119" s="42">
        <v>4</v>
      </c>
      <c r="F119" s="42">
        <v>1</v>
      </c>
      <c r="G119" s="42">
        <v>17.2</v>
      </c>
      <c r="H119" s="42">
        <v>85</v>
      </c>
      <c r="I119" s="44">
        <v>0.05</v>
      </c>
      <c r="J119" s="43">
        <v>0.03</v>
      </c>
      <c r="K119" s="43">
        <v>0</v>
      </c>
      <c r="L119" s="45">
        <v>110</v>
      </c>
      <c r="M119" s="45">
        <v>16.5</v>
      </c>
      <c r="N119" s="46">
        <v>0.03</v>
      </c>
      <c r="O119" s="16"/>
    </row>
    <row r="120" spans="1:15" s="22" customFormat="1" ht="15" customHeight="1">
      <c r="A120" s="44">
        <v>66</v>
      </c>
      <c r="B120" s="81" t="s">
        <v>53</v>
      </c>
      <c r="C120" s="82"/>
      <c r="D120" s="42">
        <v>185</v>
      </c>
      <c r="E120" s="42">
        <v>2.75</v>
      </c>
      <c r="F120" s="42">
        <v>0.93</v>
      </c>
      <c r="G120" s="42">
        <v>38.9</v>
      </c>
      <c r="H120" s="42">
        <v>158.6</v>
      </c>
      <c r="I120" s="44">
        <v>7.0000000000000007E-2</v>
      </c>
      <c r="J120" s="43">
        <v>10.45</v>
      </c>
      <c r="K120" s="43">
        <v>0</v>
      </c>
      <c r="L120" s="45">
        <v>14.8</v>
      </c>
      <c r="M120" s="45">
        <v>34.700000000000003</v>
      </c>
      <c r="N120" s="46" t="s">
        <v>54</v>
      </c>
      <c r="O120" s="16"/>
    </row>
    <row r="121" spans="1:15">
      <c r="A121" s="73"/>
      <c r="B121" s="73"/>
      <c r="C121" s="73"/>
      <c r="D121" s="73"/>
      <c r="E121" s="42">
        <f>SUM(E116:E120)</f>
        <v>40.08</v>
      </c>
      <c r="F121" s="42">
        <f t="shared" ref="F121:N121" si="13">SUM(F116:F120)</f>
        <v>29.53</v>
      </c>
      <c r="G121" s="42">
        <f t="shared" si="13"/>
        <v>118.89000000000001</v>
      </c>
      <c r="H121" s="42">
        <f t="shared" si="13"/>
        <v>873.6</v>
      </c>
      <c r="I121" s="42">
        <f t="shared" si="13"/>
        <v>0.78</v>
      </c>
      <c r="J121" s="42">
        <f t="shared" si="13"/>
        <v>41.989999999999995</v>
      </c>
      <c r="K121" s="42">
        <f t="shared" si="13"/>
        <v>212</v>
      </c>
      <c r="L121" s="42">
        <f t="shared" si="13"/>
        <v>419.09000000000003</v>
      </c>
      <c r="M121" s="42">
        <f t="shared" si="13"/>
        <v>251.88</v>
      </c>
      <c r="N121" s="42">
        <f t="shared" si="13"/>
        <v>7.24</v>
      </c>
      <c r="O121" s="13"/>
    </row>
    <row r="122" spans="1:15">
      <c r="A122" s="76" t="s">
        <v>24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12"/>
    </row>
    <row r="123" spans="1:15" s="9" customFormat="1" ht="12.75" customHeight="1">
      <c r="A123" s="44">
        <v>40</v>
      </c>
      <c r="B123" s="65" t="s">
        <v>96</v>
      </c>
      <c r="C123" s="65"/>
      <c r="D123" s="42">
        <v>80</v>
      </c>
      <c r="E123" s="44">
        <v>1.28</v>
      </c>
      <c r="F123" s="42">
        <v>4.17</v>
      </c>
      <c r="G123" s="42">
        <v>7.01</v>
      </c>
      <c r="H123" s="42">
        <v>71</v>
      </c>
      <c r="I123" s="44">
        <v>0.06</v>
      </c>
      <c r="J123" s="44">
        <v>8.5</v>
      </c>
      <c r="K123" s="43">
        <v>0</v>
      </c>
      <c r="L123" s="45">
        <v>18.32</v>
      </c>
      <c r="M123" s="44">
        <v>18.32</v>
      </c>
      <c r="N123" s="44">
        <v>0.61</v>
      </c>
      <c r="O123" s="12"/>
    </row>
    <row r="124" spans="1:15" ht="13.5" customHeight="1">
      <c r="A124" s="46" t="s">
        <v>66</v>
      </c>
      <c r="B124" s="65" t="s">
        <v>67</v>
      </c>
      <c r="C124" s="65"/>
      <c r="D124" s="43" t="s">
        <v>68</v>
      </c>
      <c r="E124" s="42">
        <v>2</v>
      </c>
      <c r="F124" s="42">
        <v>5.0999999999999996</v>
      </c>
      <c r="G124" s="42">
        <v>13.7</v>
      </c>
      <c r="H124" s="42">
        <v>108</v>
      </c>
      <c r="I124" s="45">
        <v>0.05</v>
      </c>
      <c r="J124" s="44">
        <v>4.84</v>
      </c>
      <c r="K124" s="44">
        <v>7.5</v>
      </c>
      <c r="L124" s="44">
        <v>28.27</v>
      </c>
      <c r="M124" s="44">
        <v>24.9</v>
      </c>
      <c r="N124" s="44">
        <v>1.21</v>
      </c>
      <c r="O124" s="13"/>
    </row>
    <row r="125" spans="1:15" ht="15" customHeight="1">
      <c r="A125" s="44">
        <v>1</v>
      </c>
      <c r="B125" s="85" t="s">
        <v>87</v>
      </c>
      <c r="C125" s="85"/>
      <c r="D125" s="46" t="s">
        <v>88</v>
      </c>
      <c r="E125" s="42">
        <v>16.8</v>
      </c>
      <c r="F125" s="42">
        <v>16.8</v>
      </c>
      <c r="G125" s="42">
        <v>15.6</v>
      </c>
      <c r="H125" s="42">
        <v>307</v>
      </c>
      <c r="I125" s="44">
        <v>0.13</v>
      </c>
      <c r="J125" s="44">
        <v>2.7</v>
      </c>
      <c r="K125" s="42">
        <v>67.5</v>
      </c>
      <c r="L125" s="44">
        <v>41.2</v>
      </c>
      <c r="M125" s="44">
        <v>22.7</v>
      </c>
      <c r="N125" s="44">
        <v>2.44</v>
      </c>
      <c r="O125" s="13"/>
    </row>
    <row r="126" spans="1:15" ht="14.25" customHeight="1">
      <c r="A126" s="42">
        <v>227</v>
      </c>
      <c r="B126" s="65" t="s">
        <v>23</v>
      </c>
      <c r="C126" s="65"/>
      <c r="D126" s="46" t="s">
        <v>37</v>
      </c>
      <c r="E126" s="46">
        <v>6.6</v>
      </c>
      <c r="F126" s="46">
        <v>4.7</v>
      </c>
      <c r="G126" s="46">
        <v>39.4</v>
      </c>
      <c r="H126" s="42">
        <v>230</v>
      </c>
      <c r="I126" s="44">
        <v>0.02</v>
      </c>
      <c r="J126" s="43">
        <v>0</v>
      </c>
      <c r="K126" s="42">
        <v>28.8</v>
      </c>
      <c r="L126" s="44">
        <v>11.31</v>
      </c>
      <c r="M126" s="44">
        <v>9.07</v>
      </c>
      <c r="N126" s="44">
        <v>0.92</v>
      </c>
      <c r="O126" s="13"/>
    </row>
    <row r="127" spans="1:15" ht="15" customHeight="1">
      <c r="A127" s="42" t="s">
        <v>60</v>
      </c>
      <c r="B127" s="65" t="s">
        <v>30</v>
      </c>
      <c r="C127" s="65"/>
      <c r="D127" s="42">
        <v>200</v>
      </c>
      <c r="E127" s="42">
        <v>1</v>
      </c>
      <c r="F127" s="43">
        <v>0.2</v>
      </c>
      <c r="G127" s="42">
        <v>20</v>
      </c>
      <c r="H127" s="42">
        <v>92</v>
      </c>
      <c r="I127" s="44">
        <v>7.0000000000000007E-2</v>
      </c>
      <c r="J127" s="42">
        <v>1</v>
      </c>
      <c r="K127" s="43">
        <v>0</v>
      </c>
      <c r="L127" s="42">
        <v>16</v>
      </c>
      <c r="M127" s="42">
        <v>8</v>
      </c>
      <c r="N127" s="45">
        <v>0.1</v>
      </c>
      <c r="O127" s="14"/>
    </row>
    <row r="128" spans="1:15" ht="15" customHeight="1">
      <c r="A128" s="44">
        <v>1.2</v>
      </c>
      <c r="B128" s="65" t="s">
        <v>44</v>
      </c>
      <c r="C128" s="65"/>
      <c r="D128" s="42">
        <v>40</v>
      </c>
      <c r="E128" s="44">
        <v>0.24</v>
      </c>
      <c r="F128" s="43">
        <v>0.4</v>
      </c>
      <c r="G128" s="42">
        <v>13.6</v>
      </c>
      <c r="H128" s="42">
        <v>68</v>
      </c>
      <c r="I128" s="44">
        <v>0.04</v>
      </c>
      <c r="J128" s="43">
        <v>0</v>
      </c>
      <c r="K128" s="43">
        <v>0</v>
      </c>
      <c r="L128" s="44">
        <v>8.08</v>
      </c>
      <c r="M128" s="45">
        <v>16.8</v>
      </c>
      <c r="N128" s="45">
        <v>1.65</v>
      </c>
      <c r="O128" s="16"/>
    </row>
    <row r="129" spans="1:15" s="20" customFormat="1" ht="15" customHeight="1">
      <c r="A129" s="44">
        <v>1.1000000000000001</v>
      </c>
      <c r="B129" s="65" t="s">
        <v>41</v>
      </c>
      <c r="C129" s="65"/>
      <c r="D129" s="42">
        <v>50</v>
      </c>
      <c r="E129" s="44">
        <v>4</v>
      </c>
      <c r="F129" s="42">
        <v>1</v>
      </c>
      <c r="G129" s="42">
        <v>17.2</v>
      </c>
      <c r="H129" s="42">
        <v>85</v>
      </c>
      <c r="I129" s="44">
        <v>0.05</v>
      </c>
      <c r="J129" s="43">
        <v>0.03</v>
      </c>
      <c r="K129" s="43">
        <v>0</v>
      </c>
      <c r="L129" s="45">
        <v>110</v>
      </c>
      <c r="M129" s="45">
        <v>16.5</v>
      </c>
      <c r="N129" s="46">
        <v>0.02</v>
      </c>
      <c r="O129" s="16"/>
    </row>
    <row r="130" spans="1:15">
      <c r="A130" s="73"/>
      <c r="B130" s="73"/>
      <c r="C130" s="73"/>
      <c r="D130" s="73"/>
      <c r="E130" s="44">
        <f>E123+E124+E125+E126+E127+E128+E129</f>
        <v>31.919999999999998</v>
      </c>
      <c r="F130" s="44">
        <f t="shared" ref="F130:N130" si="14">F123+F124+F125+F126+F127+F128+F129</f>
        <v>32.369999999999997</v>
      </c>
      <c r="G130" s="44">
        <f t="shared" si="14"/>
        <v>126.51</v>
      </c>
      <c r="H130" s="44">
        <f t="shared" si="14"/>
        <v>961</v>
      </c>
      <c r="I130" s="44">
        <f t="shared" si="14"/>
        <v>0.42</v>
      </c>
      <c r="J130" s="44">
        <f t="shared" si="14"/>
        <v>17.07</v>
      </c>
      <c r="K130" s="44">
        <f t="shared" si="14"/>
        <v>103.8</v>
      </c>
      <c r="L130" s="44">
        <f t="shared" si="14"/>
        <v>233.18</v>
      </c>
      <c r="M130" s="44">
        <f t="shared" si="14"/>
        <v>116.29</v>
      </c>
      <c r="N130" s="44">
        <f t="shared" si="14"/>
        <v>6.9499999999999993</v>
      </c>
      <c r="O130" s="19"/>
    </row>
    <row r="131" spans="1:15">
      <c r="A131" s="73" t="s">
        <v>25</v>
      </c>
      <c r="B131" s="73"/>
      <c r="C131" s="73"/>
      <c r="D131" s="73"/>
      <c r="E131" s="42">
        <f>E121+E130</f>
        <v>72</v>
      </c>
      <c r="F131" s="42">
        <f t="shared" ref="F131:N131" si="15">F121+F130</f>
        <v>61.9</v>
      </c>
      <c r="G131" s="42">
        <f t="shared" si="15"/>
        <v>245.40000000000003</v>
      </c>
      <c r="H131" s="42">
        <f t="shared" si="15"/>
        <v>1834.6</v>
      </c>
      <c r="I131" s="42">
        <f t="shared" si="15"/>
        <v>1.2</v>
      </c>
      <c r="J131" s="42">
        <f t="shared" si="15"/>
        <v>59.059999999999995</v>
      </c>
      <c r="K131" s="42">
        <f t="shared" si="15"/>
        <v>315.8</v>
      </c>
      <c r="L131" s="42">
        <f t="shared" si="15"/>
        <v>652.27</v>
      </c>
      <c r="M131" s="42">
        <f t="shared" si="15"/>
        <v>368.17</v>
      </c>
      <c r="N131" s="42">
        <f t="shared" si="15"/>
        <v>14.19</v>
      </c>
      <c r="O131" s="13"/>
    </row>
    <row r="132" spans="1:15">
      <c r="A132" s="36"/>
      <c r="B132" s="37"/>
      <c r="C132" s="37"/>
      <c r="D132" s="37"/>
      <c r="E132" s="38" t="s">
        <v>0</v>
      </c>
      <c r="F132" s="66">
        <v>7</v>
      </c>
      <c r="G132" s="67"/>
      <c r="H132" s="67"/>
      <c r="I132" s="68" t="s">
        <v>1</v>
      </c>
      <c r="J132" s="68"/>
      <c r="K132" s="69" t="s">
        <v>63</v>
      </c>
      <c r="L132" s="69"/>
      <c r="M132" s="69"/>
      <c r="N132" s="69"/>
      <c r="O132" s="8"/>
    </row>
    <row r="133" spans="1:15">
      <c r="A133" s="37"/>
      <c r="B133" s="37"/>
      <c r="C133" s="37"/>
      <c r="D133" s="68" t="s">
        <v>2</v>
      </c>
      <c r="E133" s="68"/>
      <c r="F133" s="39" t="s">
        <v>34</v>
      </c>
      <c r="G133" s="37"/>
      <c r="H133" s="37"/>
      <c r="I133" s="68" t="s">
        <v>4</v>
      </c>
      <c r="J133" s="68"/>
      <c r="K133" s="70" t="s">
        <v>65</v>
      </c>
      <c r="L133" s="70"/>
      <c r="M133" s="70"/>
      <c r="N133" s="70"/>
    </row>
    <row r="134" spans="1:15">
      <c r="A134" s="77" t="s">
        <v>5</v>
      </c>
      <c r="B134" s="77" t="s">
        <v>6</v>
      </c>
      <c r="C134" s="77"/>
      <c r="D134" s="77" t="s">
        <v>7</v>
      </c>
      <c r="E134" s="74" t="s">
        <v>8</v>
      </c>
      <c r="F134" s="74"/>
      <c r="G134" s="74"/>
      <c r="H134" s="77" t="s">
        <v>9</v>
      </c>
      <c r="I134" s="74" t="s">
        <v>10</v>
      </c>
      <c r="J134" s="74"/>
      <c r="K134" s="74"/>
      <c r="L134" s="74" t="s">
        <v>11</v>
      </c>
      <c r="M134" s="74"/>
      <c r="N134" s="74"/>
      <c r="O134" s="10"/>
    </row>
    <row r="135" spans="1:15">
      <c r="A135" s="78"/>
      <c r="B135" s="79"/>
      <c r="C135" s="80"/>
      <c r="D135" s="78"/>
      <c r="E135" s="40" t="s">
        <v>12</v>
      </c>
      <c r="F135" s="40" t="s">
        <v>13</v>
      </c>
      <c r="G135" s="40" t="s">
        <v>14</v>
      </c>
      <c r="H135" s="78"/>
      <c r="I135" s="40" t="s">
        <v>15</v>
      </c>
      <c r="J135" s="40" t="s">
        <v>16</v>
      </c>
      <c r="K135" s="40" t="s">
        <v>17</v>
      </c>
      <c r="L135" s="40" t="s">
        <v>18</v>
      </c>
      <c r="M135" s="40" t="s">
        <v>19</v>
      </c>
      <c r="N135" s="40" t="s">
        <v>20</v>
      </c>
      <c r="O135" s="10"/>
    </row>
    <row r="136" spans="1:15">
      <c r="A136" s="41">
        <v>1</v>
      </c>
      <c r="B136" s="75">
        <v>2</v>
      </c>
      <c r="C136" s="75"/>
      <c r="D136" s="41">
        <v>3</v>
      </c>
      <c r="E136" s="41">
        <v>4</v>
      </c>
      <c r="F136" s="41">
        <v>5</v>
      </c>
      <c r="G136" s="41">
        <v>6</v>
      </c>
      <c r="H136" s="41">
        <v>7</v>
      </c>
      <c r="I136" s="41">
        <v>8</v>
      </c>
      <c r="J136" s="41">
        <v>9</v>
      </c>
      <c r="K136" s="41">
        <v>10</v>
      </c>
      <c r="L136" s="41">
        <v>12</v>
      </c>
      <c r="M136" s="41">
        <v>14</v>
      </c>
      <c r="N136" s="41">
        <v>15</v>
      </c>
      <c r="O136" s="11"/>
    </row>
    <row r="137" spans="1:15">
      <c r="A137" s="76" t="s">
        <v>21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12"/>
    </row>
    <row r="138" spans="1:15" ht="15" customHeight="1">
      <c r="A138" s="56">
        <v>271</v>
      </c>
      <c r="B138" s="65" t="s">
        <v>92</v>
      </c>
      <c r="C138" s="65"/>
      <c r="D138" s="42">
        <v>50</v>
      </c>
      <c r="E138" s="42">
        <v>4.97</v>
      </c>
      <c r="F138" s="42">
        <v>3.89</v>
      </c>
      <c r="G138" s="42">
        <v>31.02</v>
      </c>
      <c r="H138" s="42">
        <v>178</v>
      </c>
      <c r="I138" s="44">
        <v>7.0000000000000007E-2</v>
      </c>
      <c r="J138" s="44">
        <v>0.14000000000000001</v>
      </c>
      <c r="K138" s="44">
        <v>0</v>
      </c>
      <c r="L138" s="44">
        <v>25.6</v>
      </c>
      <c r="M138" s="44">
        <v>8.9</v>
      </c>
      <c r="N138" s="44">
        <v>0.66</v>
      </c>
      <c r="O138" s="13"/>
    </row>
    <row r="139" spans="1:15" ht="15.75" customHeight="1">
      <c r="A139" s="42">
        <v>177</v>
      </c>
      <c r="B139" s="65" t="s">
        <v>48</v>
      </c>
      <c r="C139" s="65"/>
      <c r="D139" s="43" t="s">
        <v>37</v>
      </c>
      <c r="E139" s="42">
        <v>7.5</v>
      </c>
      <c r="F139" s="42">
        <v>7.1</v>
      </c>
      <c r="G139" s="42">
        <v>68.900000000000006</v>
      </c>
      <c r="H139" s="42">
        <v>365</v>
      </c>
      <c r="I139" s="44">
        <v>0.15</v>
      </c>
      <c r="J139" s="44">
        <v>0.46</v>
      </c>
      <c r="K139" s="42">
        <v>38</v>
      </c>
      <c r="L139" s="44">
        <v>122.18</v>
      </c>
      <c r="M139" s="45">
        <v>38.200000000000003</v>
      </c>
      <c r="N139" s="44">
        <v>2.2000000000000002</v>
      </c>
      <c r="O139" s="13"/>
    </row>
    <row r="140" spans="1:15" ht="15" customHeight="1" thickBot="1">
      <c r="A140" s="52">
        <v>284</v>
      </c>
      <c r="B140" s="71" t="s">
        <v>46</v>
      </c>
      <c r="C140" s="72"/>
      <c r="D140" s="48">
        <v>200</v>
      </c>
      <c r="E140" s="48">
        <v>0.1</v>
      </c>
      <c r="F140" s="48">
        <v>0</v>
      </c>
      <c r="G140" s="48">
        <v>9.3000000000000007</v>
      </c>
      <c r="H140" s="49">
        <v>37</v>
      </c>
      <c r="I140" s="48">
        <v>0</v>
      </c>
      <c r="J140" s="48">
        <v>1.1000000000000001</v>
      </c>
      <c r="K140" s="49">
        <v>0</v>
      </c>
      <c r="L140" s="48">
        <v>2.7</v>
      </c>
      <c r="M140" s="48">
        <v>0.73</v>
      </c>
      <c r="N140" s="48">
        <v>0.06</v>
      </c>
      <c r="O140" s="14"/>
    </row>
    <row r="141" spans="1:15" s="28" customFormat="1" ht="15" customHeight="1">
      <c r="A141" s="44">
        <v>1.1000000000000001</v>
      </c>
      <c r="B141" s="65" t="s">
        <v>41</v>
      </c>
      <c r="C141" s="65"/>
      <c r="D141" s="42">
        <v>50</v>
      </c>
      <c r="E141" s="42">
        <v>4</v>
      </c>
      <c r="F141" s="42">
        <v>1</v>
      </c>
      <c r="G141" s="42">
        <v>17.2</v>
      </c>
      <c r="H141" s="42">
        <v>85</v>
      </c>
      <c r="I141" s="44">
        <v>0.05</v>
      </c>
      <c r="J141" s="43">
        <v>0.03</v>
      </c>
      <c r="K141" s="43">
        <v>0</v>
      </c>
      <c r="L141" s="45">
        <v>110</v>
      </c>
      <c r="M141" s="45">
        <v>16.5</v>
      </c>
      <c r="N141" s="46">
        <v>0.02</v>
      </c>
      <c r="O141" s="14"/>
    </row>
    <row r="142" spans="1:15" ht="15" customHeight="1">
      <c r="A142" s="44">
        <v>11.29</v>
      </c>
      <c r="B142" s="85" t="s">
        <v>45</v>
      </c>
      <c r="C142" s="85"/>
      <c r="D142" s="42">
        <v>150</v>
      </c>
      <c r="E142" s="42">
        <v>0.6</v>
      </c>
      <c r="F142" s="42">
        <v>0.6</v>
      </c>
      <c r="G142" s="42">
        <v>14.7</v>
      </c>
      <c r="H142" s="42">
        <v>71</v>
      </c>
      <c r="I142" s="44">
        <v>0.05</v>
      </c>
      <c r="J142" s="42">
        <v>15</v>
      </c>
      <c r="K142" s="43">
        <v>0</v>
      </c>
      <c r="L142" s="45">
        <v>24</v>
      </c>
      <c r="M142" s="45">
        <v>13.5</v>
      </c>
      <c r="N142" s="44">
        <v>3.3</v>
      </c>
      <c r="O142" s="15"/>
    </row>
    <row r="143" spans="1:15">
      <c r="A143" s="73"/>
      <c r="B143" s="73"/>
      <c r="C143" s="73"/>
      <c r="D143" s="73"/>
      <c r="E143" s="42">
        <f>SUM(E138:E142)</f>
        <v>17.170000000000002</v>
      </c>
      <c r="F143" s="42">
        <f t="shared" ref="F143:N143" si="16">SUM(F138:F142)</f>
        <v>12.59</v>
      </c>
      <c r="G143" s="42">
        <f t="shared" si="16"/>
        <v>141.12</v>
      </c>
      <c r="H143" s="42">
        <f t="shared" si="16"/>
        <v>736</v>
      </c>
      <c r="I143" s="42">
        <f t="shared" si="16"/>
        <v>0.32</v>
      </c>
      <c r="J143" s="42">
        <f t="shared" si="16"/>
        <v>16.73</v>
      </c>
      <c r="K143" s="42">
        <f t="shared" si="16"/>
        <v>38</v>
      </c>
      <c r="L143" s="42">
        <f t="shared" si="16"/>
        <v>284.48</v>
      </c>
      <c r="M143" s="42">
        <f t="shared" si="16"/>
        <v>77.83</v>
      </c>
      <c r="N143" s="42">
        <f t="shared" si="16"/>
        <v>6.24</v>
      </c>
      <c r="O143" s="13"/>
    </row>
    <row r="144" spans="1:15">
      <c r="A144" s="76" t="s">
        <v>24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12"/>
    </row>
    <row r="145" spans="1:15" ht="15" customHeight="1">
      <c r="A145" s="44">
        <v>20</v>
      </c>
      <c r="B145" s="85" t="s">
        <v>42</v>
      </c>
      <c r="C145" s="85"/>
      <c r="D145" s="42">
        <v>80</v>
      </c>
      <c r="E145" s="42">
        <v>1.6</v>
      </c>
      <c r="F145" s="42">
        <v>3.6</v>
      </c>
      <c r="G145" s="42">
        <v>5.7</v>
      </c>
      <c r="H145" s="42">
        <v>62</v>
      </c>
      <c r="I145" s="44">
        <v>0.04</v>
      </c>
      <c r="J145" s="44">
        <v>3</v>
      </c>
      <c r="K145" s="43">
        <v>0</v>
      </c>
      <c r="L145" s="44">
        <v>18.5</v>
      </c>
      <c r="M145" s="44">
        <v>18.68</v>
      </c>
      <c r="N145" s="44">
        <v>0.57999999999999996</v>
      </c>
      <c r="O145" s="13"/>
    </row>
    <row r="146" spans="1:15" s="23" customFormat="1" ht="16.5" customHeight="1">
      <c r="A146" s="44">
        <v>13.02</v>
      </c>
      <c r="B146" s="65" t="s">
        <v>36</v>
      </c>
      <c r="C146" s="65"/>
      <c r="D146" s="42">
        <v>200</v>
      </c>
      <c r="E146" s="44">
        <v>4</v>
      </c>
      <c r="F146" s="42">
        <v>5</v>
      </c>
      <c r="G146" s="42">
        <v>16</v>
      </c>
      <c r="H146" s="42">
        <v>121</v>
      </c>
      <c r="I146" s="44">
        <v>0.19</v>
      </c>
      <c r="J146" s="44">
        <v>9.32</v>
      </c>
      <c r="K146" s="43">
        <v>0</v>
      </c>
      <c r="L146" s="44">
        <v>27.69</v>
      </c>
      <c r="M146" s="44">
        <v>31.39</v>
      </c>
      <c r="N146" s="44">
        <v>1.58</v>
      </c>
      <c r="O146" s="13"/>
    </row>
    <row r="147" spans="1:15" s="33" customFormat="1" ht="27.75" customHeight="1">
      <c r="A147" s="57">
        <v>80</v>
      </c>
      <c r="B147" s="85" t="s">
        <v>33</v>
      </c>
      <c r="C147" s="85"/>
      <c r="D147" s="46" t="s">
        <v>51</v>
      </c>
      <c r="E147" s="42">
        <v>16.12</v>
      </c>
      <c r="F147" s="42">
        <v>5.3</v>
      </c>
      <c r="G147" s="42">
        <v>3.9</v>
      </c>
      <c r="H147" s="42">
        <v>129</v>
      </c>
      <c r="I147" s="44">
        <v>0.13</v>
      </c>
      <c r="J147" s="44">
        <v>3.45</v>
      </c>
      <c r="K147" s="45">
        <v>8.6999999999999993</v>
      </c>
      <c r="L147" s="42">
        <v>50.8</v>
      </c>
      <c r="M147" s="44">
        <v>63.5</v>
      </c>
      <c r="N147" s="44">
        <v>1</v>
      </c>
      <c r="O147" s="13"/>
    </row>
    <row r="148" spans="1:15" s="26" customFormat="1" ht="15.75" customHeight="1">
      <c r="A148" s="56">
        <v>150</v>
      </c>
      <c r="B148" s="81" t="s">
        <v>94</v>
      </c>
      <c r="C148" s="82"/>
      <c r="D148" s="46" t="s">
        <v>95</v>
      </c>
      <c r="E148" s="42">
        <v>10.6</v>
      </c>
      <c r="F148" s="42">
        <v>12.7</v>
      </c>
      <c r="G148" s="42">
        <v>18.399999999999999</v>
      </c>
      <c r="H148" s="42">
        <v>231</v>
      </c>
      <c r="I148" s="44">
        <v>0.09</v>
      </c>
      <c r="J148" s="44">
        <v>8.66</v>
      </c>
      <c r="K148" s="43">
        <v>0</v>
      </c>
      <c r="L148" s="44">
        <v>38.9</v>
      </c>
      <c r="M148" s="44">
        <v>37.200000000000003</v>
      </c>
      <c r="N148" s="44">
        <v>1.25</v>
      </c>
      <c r="O148" s="13"/>
    </row>
    <row r="149" spans="1:15" ht="15" customHeight="1" thickBot="1">
      <c r="A149" s="52">
        <v>279</v>
      </c>
      <c r="B149" s="71" t="s">
        <v>64</v>
      </c>
      <c r="C149" s="72"/>
      <c r="D149" s="48">
        <v>200</v>
      </c>
      <c r="E149" s="48">
        <v>0</v>
      </c>
      <c r="F149" s="48">
        <v>0</v>
      </c>
      <c r="G149" s="48">
        <v>15.8</v>
      </c>
      <c r="H149" s="48">
        <v>60</v>
      </c>
      <c r="I149" s="54">
        <v>0.23</v>
      </c>
      <c r="J149" s="48">
        <v>28</v>
      </c>
      <c r="K149" s="48">
        <v>170</v>
      </c>
      <c r="L149" s="48">
        <v>250</v>
      </c>
      <c r="M149" s="49">
        <v>14</v>
      </c>
      <c r="N149" s="55">
        <v>0</v>
      </c>
      <c r="O149" s="18"/>
    </row>
    <row r="150" spans="1:15" ht="15" customHeight="1">
      <c r="A150" s="44">
        <v>1.2</v>
      </c>
      <c r="B150" s="65" t="s">
        <v>44</v>
      </c>
      <c r="C150" s="65"/>
      <c r="D150" s="42">
        <v>40</v>
      </c>
      <c r="E150" s="42">
        <v>0.24</v>
      </c>
      <c r="F150" s="43">
        <v>0.4</v>
      </c>
      <c r="G150" s="42">
        <v>13.6</v>
      </c>
      <c r="H150" s="42">
        <v>68</v>
      </c>
      <c r="I150" s="44">
        <v>0.04</v>
      </c>
      <c r="J150" s="43">
        <v>0</v>
      </c>
      <c r="K150" s="43">
        <v>0</v>
      </c>
      <c r="L150" s="44">
        <v>8.08</v>
      </c>
      <c r="M150" s="45">
        <v>16.8</v>
      </c>
      <c r="N150" s="45">
        <v>1.65</v>
      </c>
      <c r="O150" s="15"/>
    </row>
    <row r="151" spans="1:15" ht="15" customHeight="1">
      <c r="A151" s="44">
        <v>1.1000000000000001</v>
      </c>
      <c r="B151" s="65" t="s">
        <v>41</v>
      </c>
      <c r="C151" s="65"/>
      <c r="D151" s="42">
        <v>50</v>
      </c>
      <c r="E151" s="42">
        <v>4</v>
      </c>
      <c r="F151" s="42">
        <v>1</v>
      </c>
      <c r="G151" s="42">
        <v>17.2</v>
      </c>
      <c r="H151" s="42">
        <v>85</v>
      </c>
      <c r="I151" s="44">
        <v>0.05</v>
      </c>
      <c r="J151" s="43">
        <v>0.03</v>
      </c>
      <c r="K151" s="43">
        <v>0</v>
      </c>
      <c r="L151" s="45">
        <v>110</v>
      </c>
      <c r="M151" s="45">
        <v>16.5</v>
      </c>
      <c r="N151" s="46">
        <v>0.02</v>
      </c>
      <c r="O151" s="15"/>
    </row>
    <row r="152" spans="1:15">
      <c r="A152" s="73"/>
      <c r="B152" s="73"/>
      <c r="C152" s="73"/>
      <c r="D152" s="73"/>
      <c r="E152" s="42">
        <f>SUM(E145:E151)</f>
        <v>36.56</v>
      </c>
      <c r="F152" s="42">
        <f t="shared" ref="F152:N152" si="17">SUM(F145:F151)</f>
        <v>27.999999999999996</v>
      </c>
      <c r="G152" s="42">
        <f t="shared" si="17"/>
        <v>90.6</v>
      </c>
      <c r="H152" s="42">
        <f t="shared" si="17"/>
        <v>756</v>
      </c>
      <c r="I152" s="42">
        <f t="shared" si="17"/>
        <v>0.77</v>
      </c>
      <c r="J152" s="42">
        <f t="shared" si="17"/>
        <v>52.46</v>
      </c>
      <c r="K152" s="42">
        <f t="shared" si="17"/>
        <v>178.7</v>
      </c>
      <c r="L152" s="42">
        <f t="shared" si="17"/>
        <v>503.96999999999997</v>
      </c>
      <c r="M152" s="42">
        <f t="shared" si="17"/>
        <v>198.07</v>
      </c>
      <c r="N152" s="42">
        <f t="shared" si="17"/>
        <v>6.08</v>
      </c>
      <c r="O152" s="19"/>
    </row>
    <row r="153" spans="1:15">
      <c r="A153" s="73" t="s">
        <v>25</v>
      </c>
      <c r="B153" s="73"/>
      <c r="C153" s="73"/>
      <c r="D153" s="73"/>
      <c r="E153" s="42">
        <f t="shared" ref="E153:N153" si="18">E143+E152</f>
        <v>53.730000000000004</v>
      </c>
      <c r="F153" s="42">
        <f t="shared" si="18"/>
        <v>40.589999999999996</v>
      </c>
      <c r="G153" s="42">
        <f t="shared" si="18"/>
        <v>231.72</v>
      </c>
      <c r="H153" s="42">
        <f t="shared" si="18"/>
        <v>1492</v>
      </c>
      <c r="I153" s="42">
        <f t="shared" si="18"/>
        <v>1.0900000000000001</v>
      </c>
      <c r="J153" s="42">
        <f t="shared" si="18"/>
        <v>69.19</v>
      </c>
      <c r="K153" s="42">
        <f t="shared" si="18"/>
        <v>216.7</v>
      </c>
      <c r="L153" s="42">
        <f t="shared" si="18"/>
        <v>788.45</v>
      </c>
      <c r="M153" s="42">
        <f t="shared" si="18"/>
        <v>275.89999999999998</v>
      </c>
      <c r="N153" s="42">
        <f t="shared" si="18"/>
        <v>12.32</v>
      </c>
      <c r="O153" s="19"/>
    </row>
    <row r="154" spans="1:15">
      <c r="A154" s="36"/>
      <c r="B154" s="37"/>
      <c r="C154" s="37"/>
      <c r="D154" s="37"/>
      <c r="E154" s="38" t="s">
        <v>0</v>
      </c>
      <c r="F154" s="66">
        <v>8</v>
      </c>
      <c r="G154" s="67"/>
      <c r="H154" s="67"/>
      <c r="I154" s="68" t="s">
        <v>1</v>
      </c>
      <c r="J154" s="68"/>
      <c r="K154" s="69" t="s">
        <v>63</v>
      </c>
      <c r="L154" s="69"/>
      <c r="M154" s="69"/>
      <c r="N154" s="69"/>
      <c r="O154" s="8"/>
    </row>
    <row r="155" spans="1:15">
      <c r="A155" s="37"/>
      <c r="B155" s="37"/>
      <c r="C155" s="37"/>
      <c r="D155" s="68" t="s">
        <v>2</v>
      </c>
      <c r="E155" s="68"/>
      <c r="F155" s="39" t="s">
        <v>34</v>
      </c>
      <c r="G155" s="37"/>
      <c r="H155" s="37"/>
      <c r="I155" s="68" t="s">
        <v>4</v>
      </c>
      <c r="J155" s="68"/>
      <c r="K155" s="70" t="s">
        <v>65</v>
      </c>
      <c r="L155" s="70"/>
      <c r="M155" s="70"/>
      <c r="N155" s="70"/>
    </row>
    <row r="156" spans="1:15">
      <c r="A156" s="77" t="s">
        <v>5</v>
      </c>
      <c r="B156" s="77" t="s">
        <v>6</v>
      </c>
      <c r="C156" s="77"/>
      <c r="D156" s="77" t="s">
        <v>7</v>
      </c>
      <c r="E156" s="74" t="s">
        <v>8</v>
      </c>
      <c r="F156" s="74"/>
      <c r="G156" s="74"/>
      <c r="H156" s="77" t="s">
        <v>9</v>
      </c>
      <c r="I156" s="74" t="s">
        <v>10</v>
      </c>
      <c r="J156" s="74"/>
      <c r="K156" s="74"/>
      <c r="L156" s="74" t="s">
        <v>11</v>
      </c>
      <c r="M156" s="74"/>
      <c r="N156" s="74"/>
      <c r="O156" s="10"/>
    </row>
    <row r="157" spans="1:15">
      <c r="A157" s="78"/>
      <c r="B157" s="79"/>
      <c r="C157" s="80"/>
      <c r="D157" s="78"/>
      <c r="E157" s="40" t="s">
        <v>12</v>
      </c>
      <c r="F157" s="40" t="s">
        <v>13</v>
      </c>
      <c r="G157" s="40" t="s">
        <v>14</v>
      </c>
      <c r="H157" s="78"/>
      <c r="I157" s="40" t="s">
        <v>15</v>
      </c>
      <c r="J157" s="40" t="s">
        <v>16</v>
      </c>
      <c r="K157" s="40" t="s">
        <v>17</v>
      </c>
      <c r="L157" s="40" t="s">
        <v>18</v>
      </c>
      <c r="M157" s="40" t="s">
        <v>19</v>
      </c>
      <c r="N157" s="40" t="s">
        <v>20</v>
      </c>
      <c r="O157" s="10"/>
    </row>
    <row r="158" spans="1:15">
      <c r="A158" s="41">
        <v>1</v>
      </c>
      <c r="B158" s="75">
        <v>2</v>
      </c>
      <c r="C158" s="75"/>
      <c r="D158" s="41">
        <v>3</v>
      </c>
      <c r="E158" s="41">
        <v>4</v>
      </c>
      <c r="F158" s="41">
        <v>5</v>
      </c>
      <c r="G158" s="41">
        <v>6</v>
      </c>
      <c r="H158" s="41">
        <v>7</v>
      </c>
      <c r="I158" s="41">
        <v>8</v>
      </c>
      <c r="J158" s="41">
        <v>9</v>
      </c>
      <c r="K158" s="41">
        <v>10</v>
      </c>
      <c r="L158" s="41">
        <v>12</v>
      </c>
      <c r="M158" s="41">
        <v>14</v>
      </c>
      <c r="N158" s="41">
        <v>15</v>
      </c>
      <c r="O158" s="11"/>
    </row>
    <row r="159" spans="1:15">
      <c r="A159" s="76" t="s">
        <v>21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12"/>
    </row>
    <row r="160" spans="1:15" ht="16.5" customHeight="1">
      <c r="A160" s="44">
        <v>42</v>
      </c>
      <c r="B160" s="65" t="s">
        <v>58</v>
      </c>
      <c r="C160" s="65"/>
      <c r="D160" s="42">
        <v>80</v>
      </c>
      <c r="E160" s="42">
        <v>1</v>
      </c>
      <c r="F160" s="42">
        <v>1.9</v>
      </c>
      <c r="G160" s="42">
        <v>5.7</v>
      </c>
      <c r="H160" s="42">
        <v>44</v>
      </c>
      <c r="I160" s="44">
        <v>0.03</v>
      </c>
      <c r="J160" s="45">
        <v>4.1399999999999997</v>
      </c>
      <c r="K160" s="43">
        <v>0</v>
      </c>
      <c r="L160" s="44">
        <v>18.600000000000001</v>
      </c>
      <c r="M160" s="44">
        <v>12.9</v>
      </c>
      <c r="N160" s="44">
        <v>0.54</v>
      </c>
      <c r="O160" s="13"/>
    </row>
    <row r="161" spans="1:15" s="33" customFormat="1" ht="16.5" customHeight="1">
      <c r="A161" s="56">
        <v>2</v>
      </c>
      <c r="B161" s="81" t="s">
        <v>93</v>
      </c>
      <c r="C161" s="82"/>
      <c r="D161" s="46" t="s">
        <v>88</v>
      </c>
      <c r="E161" s="42">
        <v>13.5</v>
      </c>
      <c r="F161" s="42">
        <v>13.5</v>
      </c>
      <c r="G161" s="42">
        <v>13.8</v>
      </c>
      <c r="H161" s="42">
        <v>246</v>
      </c>
      <c r="I161" s="44">
        <v>0.11</v>
      </c>
      <c r="J161" s="44">
        <v>2.13</v>
      </c>
      <c r="K161" s="43">
        <v>60</v>
      </c>
      <c r="L161" s="44">
        <v>32.9</v>
      </c>
      <c r="M161" s="44">
        <v>18</v>
      </c>
      <c r="N161" s="44">
        <v>1.9</v>
      </c>
      <c r="O161" s="13"/>
    </row>
    <row r="162" spans="1:15" s="33" customFormat="1" ht="15.75" customHeight="1">
      <c r="A162" s="44">
        <v>138</v>
      </c>
      <c r="B162" s="81" t="s">
        <v>79</v>
      </c>
      <c r="C162" s="82"/>
      <c r="D162" s="42">
        <v>180</v>
      </c>
      <c r="E162" s="42">
        <v>3.7</v>
      </c>
      <c r="F162" s="42">
        <v>6</v>
      </c>
      <c r="G162" s="42">
        <v>24</v>
      </c>
      <c r="H162" s="42">
        <v>166</v>
      </c>
      <c r="I162" s="44">
        <v>0.14000000000000001</v>
      </c>
      <c r="J162" s="44">
        <v>12.45</v>
      </c>
      <c r="K162" s="45">
        <v>34.5</v>
      </c>
      <c r="L162" s="44">
        <v>42.72</v>
      </c>
      <c r="M162" s="44">
        <v>34.08</v>
      </c>
      <c r="N162" s="45">
        <v>1.2</v>
      </c>
      <c r="O162" s="13"/>
    </row>
    <row r="163" spans="1:15" ht="15" customHeight="1" thickBot="1">
      <c r="A163" s="52">
        <v>283</v>
      </c>
      <c r="B163" s="71" t="s">
        <v>26</v>
      </c>
      <c r="C163" s="72"/>
      <c r="D163" s="48">
        <v>200</v>
      </c>
      <c r="E163" s="48">
        <v>0.1</v>
      </c>
      <c r="F163" s="48">
        <v>0</v>
      </c>
      <c r="G163" s="48">
        <v>9.1</v>
      </c>
      <c r="H163" s="48">
        <v>35</v>
      </c>
      <c r="I163" s="48">
        <v>0</v>
      </c>
      <c r="J163" s="48">
        <v>0</v>
      </c>
      <c r="K163" s="48">
        <v>0</v>
      </c>
      <c r="L163" s="48">
        <v>0.26</v>
      </c>
      <c r="M163" s="49">
        <v>0</v>
      </c>
      <c r="N163" s="53">
        <v>0.03</v>
      </c>
      <c r="O163" s="13"/>
    </row>
    <row r="164" spans="1:15" ht="15" customHeight="1">
      <c r="A164" s="44">
        <v>1.1000000000000001</v>
      </c>
      <c r="B164" s="65" t="s">
        <v>41</v>
      </c>
      <c r="C164" s="65"/>
      <c r="D164" s="42">
        <v>50</v>
      </c>
      <c r="E164" s="42">
        <v>4</v>
      </c>
      <c r="F164" s="42">
        <v>1</v>
      </c>
      <c r="G164" s="42">
        <v>17.2</v>
      </c>
      <c r="H164" s="42">
        <v>85</v>
      </c>
      <c r="I164" s="44">
        <v>0.05</v>
      </c>
      <c r="J164" s="43">
        <v>0.03</v>
      </c>
      <c r="K164" s="43">
        <v>0</v>
      </c>
      <c r="L164" s="45">
        <v>110</v>
      </c>
      <c r="M164" s="45">
        <v>16.5</v>
      </c>
      <c r="N164" s="46">
        <v>0.03</v>
      </c>
      <c r="O164" s="16"/>
    </row>
    <row r="165" spans="1:15">
      <c r="A165" s="73"/>
      <c r="B165" s="73"/>
      <c r="C165" s="73"/>
      <c r="D165" s="73"/>
      <c r="E165" s="42">
        <f>SUM(E160:E164)</f>
        <v>22.3</v>
      </c>
      <c r="F165" s="42">
        <f>SUM(F160:F164)</f>
        <v>22.4</v>
      </c>
      <c r="G165" s="42">
        <f>SUM(G160:G164)</f>
        <v>69.8</v>
      </c>
      <c r="H165" s="42">
        <f>SUM(H160:H164)</f>
        <v>576</v>
      </c>
      <c r="I165" s="42">
        <f>SUM(I160:I164)</f>
        <v>0.33</v>
      </c>
      <c r="J165" s="42">
        <f>SUM(J160:J164)</f>
        <v>18.75</v>
      </c>
      <c r="K165" s="42">
        <f>SUM(K160:K164)</f>
        <v>94.5</v>
      </c>
      <c r="L165" s="42">
        <f>SUM(L160:L164)</f>
        <v>204.48000000000002</v>
      </c>
      <c r="M165" s="42">
        <f>SUM(M160:M164)</f>
        <v>81.47999999999999</v>
      </c>
      <c r="N165" s="42">
        <f>SUM(N160:N164)</f>
        <v>3.6999999999999993</v>
      </c>
      <c r="O165" s="19"/>
    </row>
    <row r="166" spans="1:15">
      <c r="A166" s="76" t="s">
        <v>24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12"/>
    </row>
    <row r="167" spans="1:15" s="29" customFormat="1" ht="15" customHeight="1">
      <c r="A167" s="44">
        <v>16</v>
      </c>
      <c r="B167" s="65" t="s">
        <v>61</v>
      </c>
      <c r="C167" s="65"/>
      <c r="D167" s="42">
        <v>80</v>
      </c>
      <c r="E167" s="42">
        <v>1.4</v>
      </c>
      <c r="F167" s="42">
        <v>4</v>
      </c>
      <c r="G167" s="42">
        <v>12</v>
      </c>
      <c r="H167" s="42">
        <v>80</v>
      </c>
      <c r="I167" s="44">
        <v>0.02</v>
      </c>
      <c r="J167" s="44">
        <v>1.38</v>
      </c>
      <c r="K167" s="43">
        <v>0</v>
      </c>
      <c r="L167" s="44">
        <v>16.559999999999999</v>
      </c>
      <c r="M167" s="44">
        <v>22.8</v>
      </c>
      <c r="N167" s="44">
        <v>0.44</v>
      </c>
      <c r="O167" s="13"/>
    </row>
    <row r="168" spans="1:15" ht="14.25" customHeight="1">
      <c r="A168" s="44">
        <v>67</v>
      </c>
      <c r="B168" s="65" t="s">
        <v>72</v>
      </c>
      <c r="C168" s="65"/>
      <c r="D168" s="43">
        <v>250</v>
      </c>
      <c r="E168" s="42">
        <v>1.8</v>
      </c>
      <c r="F168" s="42">
        <v>4.2</v>
      </c>
      <c r="G168" s="42">
        <v>10.7</v>
      </c>
      <c r="H168" s="42">
        <v>88</v>
      </c>
      <c r="I168" s="44">
        <v>7.0000000000000007E-2</v>
      </c>
      <c r="J168" s="44">
        <v>8.52</v>
      </c>
      <c r="K168" s="45">
        <v>7.5</v>
      </c>
      <c r="L168" s="44">
        <v>21.34</v>
      </c>
      <c r="M168" s="44">
        <v>20.5</v>
      </c>
      <c r="N168" s="44">
        <v>0.75</v>
      </c>
      <c r="O168" s="13"/>
    </row>
    <row r="169" spans="1:15" ht="14.25" customHeight="1">
      <c r="A169" s="44">
        <v>131</v>
      </c>
      <c r="B169" s="65" t="s">
        <v>49</v>
      </c>
      <c r="C169" s="65"/>
      <c r="D169" s="42">
        <v>180</v>
      </c>
      <c r="E169" s="42">
        <v>17</v>
      </c>
      <c r="F169" s="42">
        <v>21</v>
      </c>
      <c r="G169" s="42">
        <v>28</v>
      </c>
      <c r="H169" s="42">
        <v>377</v>
      </c>
      <c r="I169" s="44">
        <v>0.05</v>
      </c>
      <c r="J169" s="44">
        <v>0.55000000000000004</v>
      </c>
      <c r="K169" s="43">
        <v>21.6</v>
      </c>
      <c r="L169" s="44">
        <v>18.39</v>
      </c>
      <c r="M169" s="45">
        <v>33.9</v>
      </c>
      <c r="N169" s="44">
        <v>1.54</v>
      </c>
      <c r="O169" s="13"/>
    </row>
    <row r="170" spans="1:15" ht="15" customHeight="1">
      <c r="A170" s="44">
        <v>295</v>
      </c>
      <c r="B170" s="65" t="s">
        <v>62</v>
      </c>
      <c r="C170" s="65"/>
      <c r="D170" s="42">
        <v>200</v>
      </c>
      <c r="E170" s="43">
        <v>0.2</v>
      </c>
      <c r="F170" s="43">
        <v>0.1</v>
      </c>
      <c r="G170" s="42">
        <v>17.2</v>
      </c>
      <c r="H170" s="42">
        <v>68</v>
      </c>
      <c r="I170" s="44">
        <v>0.01</v>
      </c>
      <c r="J170" s="45">
        <v>1.6</v>
      </c>
      <c r="K170" s="43">
        <v>0</v>
      </c>
      <c r="L170" s="44">
        <v>6.03</v>
      </c>
      <c r="M170" s="45">
        <v>3.13</v>
      </c>
      <c r="N170" s="44">
        <v>0.8</v>
      </c>
      <c r="O170" s="15"/>
    </row>
    <row r="171" spans="1:15" ht="15" customHeight="1">
      <c r="A171" s="44">
        <v>1.2</v>
      </c>
      <c r="B171" s="65" t="s">
        <v>44</v>
      </c>
      <c r="C171" s="65"/>
      <c r="D171" s="42">
        <v>40</v>
      </c>
      <c r="E171" s="42">
        <v>0.24</v>
      </c>
      <c r="F171" s="43">
        <v>0.4</v>
      </c>
      <c r="G171" s="42">
        <v>13.6</v>
      </c>
      <c r="H171" s="42">
        <v>68</v>
      </c>
      <c r="I171" s="44">
        <v>0.04</v>
      </c>
      <c r="J171" s="43">
        <v>0</v>
      </c>
      <c r="K171" s="43">
        <v>0</v>
      </c>
      <c r="L171" s="44">
        <v>8.08</v>
      </c>
      <c r="M171" s="45">
        <v>16.8</v>
      </c>
      <c r="N171" s="45">
        <v>1.65</v>
      </c>
      <c r="O171" s="15"/>
    </row>
    <row r="172" spans="1:15" ht="15" customHeight="1">
      <c r="A172" s="44">
        <v>1.1000000000000001</v>
      </c>
      <c r="B172" s="65" t="s">
        <v>41</v>
      </c>
      <c r="C172" s="65"/>
      <c r="D172" s="42">
        <v>50</v>
      </c>
      <c r="E172" s="42">
        <v>4</v>
      </c>
      <c r="F172" s="42">
        <v>1</v>
      </c>
      <c r="G172" s="42">
        <v>17.2</v>
      </c>
      <c r="H172" s="42">
        <v>85</v>
      </c>
      <c r="I172" s="44">
        <v>0.05</v>
      </c>
      <c r="J172" s="43">
        <v>0.03</v>
      </c>
      <c r="K172" s="43">
        <v>0</v>
      </c>
      <c r="L172" s="45">
        <v>110</v>
      </c>
      <c r="M172" s="45">
        <v>16.5</v>
      </c>
      <c r="N172" s="59">
        <v>0.02</v>
      </c>
      <c r="O172" s="16"/>
    </row>
    <row r="173" spans="1:15" s="31" customFormat="1" ht="15" customHeight="1">
      <c r="A173" s="44">
        <v>11.29</v>
      </c>
      <c r="B173" s="85" t="s">
        <v>45</v>
      </c>
      <c r="C173" s="85"/>
      <c r="D173" s="42">
        <v>100</v>
      </c>
      <c r="E173" s="46">
        <v>0.4</v>
      </c>
      <c r="F173" s="46">
        <v>0.4</v>
      </c>
      <c r="G173" s="42">
        <v>10</v>
      </c>
      <c r="H173" s="42">
        <v>47</v>
      </c>
      <c r="I173" s="44">
        <v>0.03</v>
      </c>
      <c r="J173" s="42">
        <v>10</v>
      </c>
      <c r="K173" s="43">
        <v>0</v>
      </c>
      <c r="L173" s="45">
        <v>16</v>
      </c>
      <c r="M173" s="45">
        <v>9</v>
      </c>
      <c r="N173" s="44">
        <v>2.2000000000000002</v>
      </c>
      <c r="O173" s="16"/>
    </row>
    <row r="174" spans="1:15">
      <c r="A174" s="73"/>
      <c r="B174" s="73"/>
      <c r="C174" s="73"/>
      <c r="D174" s="73"/>
      <c r="E174" s="42">
        <f t="shared" ref="E174:N174" si="19">SUM(E167:E173)</f>
        <v>25.039999999999996</v>
      </c>
      <c r="F174" s="42">
        <f t="shared" si="19"/>
        <v>31.099999999999998</v>
      </c>
      <c r="G174" s="42">
        <f t="shared" si="19"/>
        <v>108.7</v>
      </c>
      <c r="H174" s="42">
        <f t="shared" si="19"/>
        <v>813</v>
      </c>
      <c r="I174" s="42">
        <f t="shared" si="19"/>
        <v>0.27</v>
      </c>
      <c r="J174" s="42">
        <f t="shared" si="19"/>
        <v>22.08</v>
      </c>
      <c r="K174" s="42">
        <f t="shared" si="19"/>
        <v>29.1</v>
      </c>
      <c r="L174" s="42">
        <f t="shared" si="19"/>
        <v>196.4</v>
      </c>
      <c r="M174" s="42">
        <f t="shared" si="19"/>
        <v>122.62999999999998</v>
      </c>
      <c r="N174" s="42">
        <f t="shared" si="19"/>
        <v>7.3999999999999995</v>
      </c>
      <c r="O174" s="13"/>
    </row>
    <row r="175" spans="1:15">
      <c r="A175" s="73" t="s">
        <v>25</v>
      </c>
      <c r="B175" s="73"/>
      <c r="C175" s="73"/>
      <c r="D175" s="73"/>
      <c r="E175" s="42">
        <f t="shared" ref="E175:N175" si="20">E165+E174</f>
        <v>47.339999999999996</v>
      </c>
      <c r="F175" s="42">
        <f t="shared" si="20"/>
        <v>53.5</v>
      </c>
      <c r="G175" s="42">
        <f t="shared" si="20"/>
        <v>178.5</v>
      </c>
      <c r="H175" s="42">
        <f t="shared" si="20"/>
        <v>1389</v>
      </c>
      <c r="I175" s="42">
        <f t="shared" si="20"/>
        <v>0.60000000000000009</v>
      </c>
      <c r="J175" s="42">
        <f t="shared" si="20"/>
        <v>40.83</v>
      </c>
      <c r="K175" s="42">
        <f t="shared" si="20"/>
        <v>123.6</v>
      </c>
      <c r="L175" s="42">
        <f t="shared" si="20"/>
        <v>400.88</v>
      </c>
      <c r="M175" s="42">
        <f t="shared" si="20"/>
        <v>204.10999999999996</v>
      </c>
      <c r="N175" s="42">
        <f t="shared" si="20"/>
        <v>11.099999999999998</v>
      </c>
      <c r="O175" s="19"/>
    </row>
    <row r="176" spans="1:15">
      <c r="A176" s="36"/>
      <c r="B176" s="37"/>
      <c r="C176" s="37"/>
      <c r="D176" s="37"/>
      <c r="E176" s="38" t="s">
        <v>0</v>
      </c>
      <c r="F176" s="66">
        <v>9</v>
      </c>
      <c r="G176" s="67"/>
      <c r="H176" s="67"/>
      <c r="I176" s="68" t="s">
        <v>1</v>
      </c>
      <c r="J176" s="68"/>
      <c r="K176" s="69" t="s">
        <v>63</v>
      </c>
      <c r="L176" s="69"/>
      <c r="M176" s="69"/>
      <c r="N176" s="69"/>
      <c r="O176" s="8"/>
    </row>
    <row r="177" spans="1:15">
      <c r="A177" s="37"/>
      <c r="B177" s="37"/>
      <c r="C177" s="37"/>
      <c r="D177" s="68" t="s">
        <v>2</v>
      </c>
      <c r="E177" s="68"/>
      <c r="F177" s="39" t="s">
        <v>34</v>
      </c>
      <c r="G177" s="37"/>
      <c r="H177" s="37"/>
      <c r="I177" s="68" t="s">
        <v>4</v>
      </c>
      <c r="J177" s="68"/>
      <c r="K177" s="70" t="s">
        <v>65</v>
      </c>
      <c r="L177" s="70"/>
      <c r="M177" s="70"/>
      <c r="N177" s="70"/>
    </row>
    <row r="178" spans="1:15">
      <c r="A178" s="77" t="s">
        <v>5</v>
      </c>
      <c r="B178" s="77" t="s">
        <v>6</v>
      </c>
      <c r="C178" s="77"/>
      <c r="D178" s="77" t="s">
        <v>7</v>
      </c>
      <c r="E178" s="74" t="s">
        <v>8</v>
      </c>
      <c r="F178" s="74"/>
      <c r="G178" s="74"/>
      <c r="H178" s="77" t="s">
        <v>9</v>
      </c>
      <c r="I178" s="74" t="s">
        <v>10</v>
      </c>
      <c r="J178" s="74"/>
      <c r="K178" s="74"/>
      <c r="L178" s="74" t="s">
        <v>11</v>
      </c>
      <c r="M178" s="74"/>
      <c r="N178" s="74"/>
      <c r="O178" s="10"/>
    </row>
    <row r="179" spans="1:15">
      <c r="A179" s="78"/>
      <c r="B179" s="79"/>
      <c r="C179" s="80"/>
      <c r="D179" s="78"/>
      <c r="E179" s="40" t="s">
        <v>12</v>
      </c>
      <c r="F179" s="40" t="s">
        <v>13</v>
      </c>
      <c r="G179" s="40" t="s">
        <v>14</v>
      </c>
      <c r="H179" s="78"/>
      <c r="I179" s="40" t="s">
        <v>15</v>
      </c>
      <c r="J179" s="40" t="s">
        <v>16</v>
      </c>
      <c r="K179" s="40" t="s">
        <v>17</v>
      </c>
      <c r="L179" s="40" t="s">
        <v>18</v>
      </c>
      <c r="M179" s="40" t="s">
        <v>19</v>
      </c>
      <c r="N179" s="40" t="s">
        <v>20</v>
      </c>
      <c r="O179" s="10"/>
    </row>
    <row r="180" spans="1:15">
      <c r="A180" s="41">
        <v>1</v>
      </c>
      <c r="B180" s="75">
        <v>2</v>
      </c>
      <c r="C180" s="75"/>
      <c r="D180" s="41">
        <v>3</v>
      </c>
      <c r="E180" s="41">
        <v>4</v>
      </c>
      <c r="F180" s="41">
        <v>5</v>
      </c>
      <c r="G180" s="41">
        <v>6</v>
      </c>
      <c r="H180" s="41">
        <v>7</v>
      </c>
      <c r="I180" s="41">
        <v>8</v>
      </c>
      <c r="J180" s="41">
        <v>9</v>
      </c>
      <c r="K180" s="41">
        <v>10</v>
      </c>
      <c r="L180" s="41">
        <v>12</v>
      </c>
      <c r="M180" s="41">
        <v>14</v>
      </c>
      <c r="N180" s="41">
        <v>15</v>
      </c>
      <c r="O180" s="11"/>
    </row>
    <row r="181" spans="1:15">
      <c r="A181" s="76" t="s">
        <v>21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12"/>
    </row>
    <row r="182" spans="1:15" s="26" customFormat="1" ht="16.5" customHeight="1">
      <c r="A182" s="44">
        <v>1</v>
      </c>
      <c r="B182" s="85" t="s">
        <v>87</v>
      </c>
      <c r="C182" s="85"/>
      <c r="D182" s="46" t="s">
        <v>88</v>
      </c>
      <c r="E182" s="42">
        <v>16.8</v>
      </c>
      <c r="F182" s="42">
        <v>16.8</v>
      </c>
      <c r="G182" s="42">
        <v>15.6</v>
      </c>
      <c r="H182" s="42">
        <v>307</v>
      </c>
      <c r="I182" s="44">
        <v>0.13</v>
      </c>
      <c r="J182" s="44">
        <v>2.7</v>
      </c>
      <c r="K182" s="42">
        <v>67.5</v>
      </c>
      <c r="L182" s="44">
        <v>41.2</v>
      </c>
      <c r="M182" s="44">
        <v>22.7</v>
      </c>
      <c r="N182" s="44">
        <v>2.44</v>
      </c>
      <c r="O182" s="12"/>
    </row>
    <row r="183" spans="1:15" ht="15" customHeight="1">
      <c r="A183" s="42">
        <v>227</v>
      </c>
      <c r="B183" s="65" t="s">
        <v>23</v>
      </c>
      <c r="C183" s="65"/>
      <c r="D183" s="46" t="s">
        <v>37</v>
      </c>
      <c r="E183" s="46">
        <v>6.6</v>
      </c>
      <c r="F183" s="46">
        <v>4.7</v>
      </c>
      <c r="G183" s="46">
        <v>39.4</v>
      </c>
      <c r="H183" s="42">
        <v>230</v>
      </c>
      <c r="I183" s="44">
        <v>0.02</v>
      </c>
      <c r="J183" s="43">
        <v>0</v>
      </c>
      <c r="K183" s="42">
        <v>28.8</v>
      </c>
      <c r="L183" s="44">
        <v>11.31</v>
      </c>
      <c r="M183" s="44">
        <v>9.07</v>
      </c>
      <c r="N183" s="44">
        <v>0.92</v>
      </c>
      <c r="O183" s="13"/>
    </row>
    <row r="184" spans="1:15" ht="14.25" customHeight="1">
      <c r="A184" s="42" t="s">
        <v>60</v>
      </c>
      <c r="B184" s="65" t="s">
        <v>30</v>
      </c>
      <c r="C184" s="65"/>
      <c r="D184" s="42">
        <v>200</v>
      </c>
      <c r="E184" s="42">
        <v>1</v>
      </c>
      <c r="F184" s="43">
        <v>0.2</v>
      </c>
      <c r="G184" s="42">
        <v>20</v>
      </c>
      <c r="H184" s="42">
        <v>92</v>
      </c>
      <c r="I184" s="44">
        <v>7.0000000000000007E-2</v>
      </c>
      <c r="J184" s="42">
        <v>1</v>
      </c>
      <c r="K184" s="43">
        <v>0</v>
      </c>
      <c r="L184" s="42">
        <v>16</v>
      </c>
      <c r="M184" s="42">
        <v>8</v>
      </c>
      <c r="N184" s="45">
        <v>0.1</v>
      </c>
      <c r="O184" s="13"/>
    </row>
    <row r="185" spans="1:15" ht="15" customHeight="1">
      <c r="A185" s="44">
        <v>1.1000000000000001</v>
      </c>
      <c r="B185" s="65" t="s">
        <v>41</v>
      </c>
      <c r="C185" s="65"/>
      <c r="D185" s="42">
        <v>50</v>
      </c>
      <c r="E185" s="42">
        <v>4</v>
      </c>
      <c r="F185" s="42">
        <v>1</v>
      </c>
      <c r="G185" s="42">
        <v>17.2</v>
      </c>
      <c r="H185" s="42">
        <v>85</v>
      </c>
      <c r="I185" s="44">
        <v>0.05</v>
      </c>
      <c r="J185" s="43">
        <v>0.03</v>
      </c>
      <c r="K185" s="43">
        <v>0</v>
      </c>
      <c r="L185" s="45">
        <v>110</v>
      </c>
      <c r="M185" s="45">
        <v>16.5</v>
      </c>
      <c r="N185" s="46">
        <v>0.03</v>
      </c>
      <c r="O185" s="14"/>
    </row>
    <row r="186" spans="1:15" ht="15" customHeight="1">
      <c r="A186" s="42">
        <v>1</v>
      </c>
      <c r="B186" s="89" t="s">
        <v>22</v>
      </c>
      <c r="C186" s="90"/>
      <c r="D186" s="42">
        <v>10</v>
      </c>
      <c r="E186" s="42">
        <v>3</v>
      </c>
      <c r="F186" s="42">
        <v>3</v>
      </c>
      <c r="G186" s="43">
        <v>0</v>
      </c>
      <c r="H186" s="42">
        <v>36</v>
      </c>
      <c r="I186" s="43">
        <v>0</v>
      </c>
      <c r="J186" s="44">
        <v>7.0000000000000007E-2</v>
      </c>
      <c r="K186" s="42">
        <v>21</v>
      </c>
      <c r="L186" s="42">
        <v>100</v>
      </c>
      <c r="M186" s="45">
        <v>5.5</v>
      </c>
      <c r="N186" s="44">
        <v>7.0000000000000007E-2</v>
      </c>
      <c r="O186" s="16"/>
    </row>
    <row r="187" spans="1:15">
      <c r="A187" s="73"/>
      <c r="B187" s="73"/>
      <c r="C187" s="73"/>
      <c r="D187" s="73"/>
      <c r="E187" s="42">
        <f>SUM(E182:E186)</f>
        <v>31.4</v>
      </c>
      <c r="F187" s="42">
        <f t="shared" ref="F187:N187" si="21">SUM(F182:F186)</f>
        <v>25.7</v>
      </c>
      <c r="G187" s="42">
        <f t="shared" si="21"/>
        <v>92.2</v>
      </c>
      <c r="H187" s="42">
        <f t="shared" si="21"/>
        <v>750</v>
      </c>
      <c r="I187" s="42">
        <f t="shared" si="21"/>
        <v>0.27</v>
      </c>
      <c r="J187" s="42">
        <f t="shared" si="21"/>
        <v>3.8</v>
      </c>
      <c r="K187" s="42">
        <f t="shared" si="21"/>
        <v>117.3</v>
      </c>
      <c r="L187" s="42">
        <f t="shared" si="21"/>
        <v>278.51</v>
      </c>
      <c r="M187" s="42">
        <f t="shared" si="21"/>
        <v>61.769999999999996</v>
      </c>
      <c r="N187" s="42">
        <f t="shared" si="21"/>
        <v>3.5599999999999996</v>
      </c>
      <c r="O187" s="13"/>
    </row>
    <row r="188" spans="1:15">
      <c r="A188" s="76" t="s">
        <v>24</v>
      </c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12"/>
    </row>
    <row r="189" spans="1:15" ht="15.75" customHeight="1">
      <c r="A189" s="44">
        <v>6</v>
      </c>
      <c r="B189" s="65" t="s">
        <v>57</v>
      </c>
      <c r="C189" s="65"/>
      <c r="D189" s="42">
        <v>80</v>
      </c>
      <c r="E189" s="42">
        <v>1.84</v>
      </c>
      <c r="F189" s="42">
        <v>4.0999999999999996</v>
      </c>
      <c r="G189" s="42">
        <v>9.34</v>
      </c>
      <c r="H189" s="42">
        <v>82.8</v>
      </c>
      <c r="I189" s="44">
        <v>0.04</v>
      </c>
      <c r="J189" s="44">
        <v>41.5</v>
      </c>
      <c r="K189" s="50">
        <v>0</v>
      </c>
      <c r="L189" s="45">
        <v>51.5</v>
      </c>
      <c r="M189" s="44">
        <v>20.76</v>
      </c>
      <c r="N189" s="44">
        <v>0.7</v>
      </c>
      <c r="O189" s="13"/>
    </row>
    <row r="190" spans="1:15" ht="13.5" customHeight="1">
      <c r="A190" s="44">
        <v>61</v>
      </c>
      <c r="B190" s="65" t="s">
        <v>52</v>
      </c>
      <c r="C190" s="65"/>
      <c r="D190" s="43">
        <v>200</v>
      </c>
      <c r="E190" s="42">
        <v>1.6</v>
      </c>
      <c r="F190" s="42">
        <v>1.5</v>
      </c>
      <c r="G190" s="42">
        <v>11.6</v>
      </c>
      <c r="H190" s="42">
        <v>68</v>
      </c>
      <c r="I190" s="44">
        <v>0.05</v>
      </c>
      <c r="J190" s="44">
        <v>4.2</v>
      </c>
      <c r="K190" s="45">
        <v>0</v>
      </c>
      <c r="L190" s="44">
        <v>9.48</v>
      </c>
      <c r="M190" s="44">
        <v>14.41</v>
      </c>
      <c r="N190" s="44">
        <v>0.55000000000000004</v>
      </c>
      <c r="O190" s="13"/>
    </row>
    <row r="191" spans="1:15" s="22" customFormat="1" ht="14.25" customHeight="1">
      <c r="A191" s="44">
        <v>33</v>
      </c>
      <c r="B191" s="93" t="s">
        <v>85</v>
      </c>
      <c r="C191" s="94"/>
      <c r="D191" s="46" t="s">
        <v>84</v>
      </c>
      <c r="E191" s="42">
        <v>6.81</v>
      </c>
      <c r="F191" s="42">
        <v>12.36</v>
      </c>
      <c r="G191" s="42">
        <v>17.100000000000001</v>
      </c>
      <c r="H191" s="42">
        <v>272</v>
      </c>
      <c r="I191" s="44">
        <v>0.09</v>
      </c>
      <c r="J191" s="44">
        <v>9.69</v>
      </c>
      <c r="K191" s="42">
        <v>0.04</v>
      </c>
      <c r="L191" s="44">
        <v>24.4</v>
      </c>
      <c r="M191" s="44">
        <v>20.5</v>
      </c>
      <c r="N191" s="44">
        <v>1.21</v>
      </c>
      <c r="O191" s="13"/>
    </row>
    <row r="192" spans="1:15" ht="15" customHeight="1" thickBot="1">
      <c r="A192" s="52">
        <v>278</v>
      </c>
      <c r="B192" s="71" t="s">
        <v>47</v>
      </c>
      <c r="C192" s="72"/>
      <c r="D192" s="48">
        <v>200</v>
      </c>
      <c r="E192" s="54">
        <v>1</v>
      </c>
      <c r="F192" s="48">
        <v>0</v>
      </c>
      <c r="G192" s="48">
        <v>27.5</v>
      </c>
      <c r="H192" s="48">
        <v>110</v>
      </c>
      <c r="I192" s="54">
        <v>0.01</v>
      </c>
      <c r="J192" s="48">
        <v>0.32</v>
      </c>
      <c r="K192" s="48">
        <v>0</v>
      </c>
      <c r="L192" s="48">
        <v>28.69</v>
      </c>
      <c r="M192" s="49">
        <v>18.27</v>
      </c>
      <c r="N192" s="55">
        <v>0.61</v>
      </c>
      <c r="O192" s="18"/>
    </row>
    <row r="193" spans="1:15" ht="15" customHeight="1">
      <c r="A193" s="44">
        <v>1.2</v>
      </c>
      <c r="B193" s="85" t="s">
        <v>44</v>
      </c>
      <c r="C193" s="85"/>
      <c r="D193" s="42">
        <v>40</v>
      </c>
      <c r="E193" s="42">
        <v>0.24</v>
      </c>
      <c r="F193" s="43">
        <v>0.4</v>
      </c>
      <c r="G193" s="42">
        <v>13.6</v>
      </c>
      <c r="H193" s="42">
        <v>68</v>
      </c>
      <c r="I193" s="44">
        <v>0.04</v>
      </c>
      <c r="J193" s="43">
        <v>0</v>
      </c>
      <c r="K193" s="43">
        <v>0</v>
      </c>
      <c r="L193" s="44">
        <v>8.08</v>
      </c>
      <c r="M193" s="45">
        <v>16.8</v>
      </c>
      <c r="N193" s="45">
        <v>1.65</v>
      </c>
      <c r="O193" s="15"/>
    </row>
    <row r="194" spans="1:15" ht="12.75" customHeight="1">
      <c r="A194" s="44">
        <v>1.1000000000000001</v>
      </c>
      <c r="B194" s="85" t="s">
        <v>41</v>
      </c>
      <c r="C194" s="85"/>
      <c r="D194" s="42">
        <v>50</v>
      </c>
      <c r="E194" s="42">
        <v>4</v>
      </c>
      <c r="F194" s="42">
        <v>1</v>
      </c>
      <c r="G194" s="42">
        <v>17.2</v>
      </c>
      <c r="H194" s="42">
        <v>85</v>
      </c>
      <c r="I194" s="44">
        <v>0.05</v>
      </c>
      <c r="J194" s="43">
        <v>0.03</v>
      </c>
      <c r="K194" s="43">
        <v>0</v>
      </c>
      <c r="L194" s="45">
        <v>110</v>
      </c>
      <c r="M194" s="45">
        <v>16.5</v>
      </c>
      <c r="N194" s="46">
        <v>0.02</v>
      </c>
      <c r="O194" s="16"/>
    </row>
    <row r="195" spans="1:15" s="30" customFormat="1" ht="15.75" customHeight="1">
      <c r="A195" s="46">
        <v>210106</v>
      </c>
      <c r="B195" s="81" t="s">
        <v>78</v>
      </c>
      <c r="C195" s="92"/>
      <c r="D195" s="42">
        <v>100</v>
      </c>
      <c r="E195" s="42">
        <v>0.8</v>
      </c>
      <c r="F195" s="43">
        <v>0.2</v>
      </c>
      <c r="G195" s="42">
        <v>7.5</v>
      </c>
      <c r="H195" s="42">
        <v>35</v>
      </c>
      <c r="I195" s="44">
        <v>0.06</v>
      </c>
      <c r="J195" s="43">
        <v>38</v>
      </c>
      <c r="K195" s="43">
        <v>0</v>
      </c>
      <c r="L195" s="44">
        <v>35</v>
      </c>
      <c r="M195" s="45">
        <v>11</v>
      </c>
      <c r="N195" s="45">
        <v>0.1</v>
      </c>
      <c r="O195" s="16"/>
    </row>
    <row r="196" spans="1:15">
      <c r="A196" s="73"/>
      <c r="B196" s="73"/>
      <c r="C196" s="73"/>
      <c r="D196" s="73"/>
      <c r="E196" s="42">
        <f>E189+E190+E191+E192+E193+E194</f>
        <v>15.49</v>
      </c>
      <c r="F196" s="42">
        <f t="shared" ref="F196:N196" si="22">F189+F190+F191+F192+F193+F194</f>
        <v>19.36</v>
      </c>
      <c r="G196" s="42">
        <f t="shared" si="22"/>
        <v>96.339999999999989</v>
      </c>
      <c r="H196" s="42">
        <f>SUM(H189:H195)</f>
        <v>720.8</v>
      </c>
      <c r="I196" s="42">
        <f t="shared" si="22"/>
        <v>0.28000000000000003</v>
      </c>
      <c r="J196" s="42">
        <f t="shared" si="22"/>
        <v>55.74</v>
      </c>
      <c r="K196" s="42">
        <f t="shared" si="22"/>
        <v>0.04</v>
      </c>
      <c r="L196" s="42">
        <f t="shared" si="22"/>
        <v>232.14999999999998</v>
      </c>
      <c r="M196" s="42">
        <f t="shared" si="22"/>
        <v>107.24</v>
      </c>
      <c r="N196" s="42">
        <f t="shared" si="22"/>
        <v>4.7399999999999993</v>
      </c>
      <c r="O196" s="19"/>
    </row>
    <row r="197" spans="1:15">
      <c r="A197" s="73" t="s">
        <v>25</v>
      </c>
      <c r="B197" s="73"/>
      <c r="C197" s="73"/>
      <c r="D197" s="73"/>
      <c r="E197" s="42">
        <f>E187+E196</f>
        <v>46.89</v>
      </c>
      <c r="F197" s="42">
        <f t="shared" ref="F197:N197" si="23">F187+F196</f>
        <v>45.06</v>
      </c>
      <c r="G197" s="42">
        <f t="shared" si="23"/>
        <v>188.54</v>
      </c>
      <c r="H197" s="42">
        <f t="shared" si="23"/>
        <v>1470.8</v>
      </c>
      <c r="I197" s="42">
        <f t="shared" si="23"/>
        <v>0.55000000000000004</v>
      </c>
      <c r="J197" s="42">
        <f t="shared" si="23"/>
        <v>59.54</v>
      </c>
      <c r="K197" s="42">
        <f t="shared" si="23"/>
        <v>117.34</v>
      </c>
      <c r="L197" s="42">
        <f t="shared" si="23"/>
        <v>510.65999999999997</v>
      </c>
      <c r="M197" s="42">
        <f t="shared" si="23"/>
        <v>169.01</v>
      </c>
      <c r="N197" s="42">
        <f t="shared" si="23"/>
        <v>8.2999999999999989</v>
      </c>
      <c r="O197" s="19"/>
    </row>
    <row r="198" spans="1:15">
      <c r="A198" s="36"/>
      <c r="B198" s="37"/>
      <c r="C198" s="37"/>
      <c r="D198" s="37"/>
      <c r="E198" s="38" t="s">
        <v>0</v>
      </c>
      <c r="F198" s="66">
        <v>10</v>
      </c>
      <c r="G198" s="67"/>
      <c r="H198" s="67"/>
      <c r="I198" s="68" t="s">
        <v>1</v>
      </c>
      <c r="J198" s="68"/>
      <c r="K198" s="69" t="s">
        <v>63</v>
      </c>
      <c r="L198" s="69"/>
      <c r="M198" s="69"/>
      <c r="N198" s="69"/>
      <c r="O198" s="8"/>
    </row>
    <row r="199" spans="1:15">
      <c r="A199" s="37"/>
      <c r="B199" s="37"/>
      <c r="C199" s="37"/>
      <c r="D199" s="68" t="s">
        <v>2</v>
      </c>
      <c r="E199" s="68"/>
      <c r="F199" s="39" t="s">
        <v>34</v>
      </c>
      <c r="G199" s="37"/>
      <c r="H199" s="37"/>
      <c r="I199" s="68" t="s">
        <v>4</v>
      </c>
      <c r="J199" s="68"/>
      <c r="K199" s="70" t="s">
        <v>65</v>
      </c>
      <c r="L199" s="70"/>
      <c r="M199" s="70"/>
      <c r="N199" s="70"/>
    </row>
    <row r="200" spans="1:15">
      <c r="A200" s="77" t="s">
        <v>5</v>
      </c>
      <c r="B200" s="77" t="s">
        <v>6</v>
      </c>
      <c r="C200" s="77"/>
      <c r="D200" s="77" t="s">
        <v>7</v>
      </c>
      <c r="E200" s="74" t="s">
        <v>8</v>
      </c>
      <c r="F200" s="74"/>
      <c r="G200" s="74"/>
      <c r="H200" s="77" t="s">
        <v>9</v>
      </c>
      <c r="I200" s="74" t="s">
        <v>10</v>
      </c>
      <c r="J200" s="74"/>
      <c r="K200" s="74"/>
      <c r="L200" s="74" t="s">
        <v>11</v>
      </c>
      <c r="M200" s="74"/>
      <c r="N200" s="74"/>
      <c r="O200" s="10"/>
    </row>
    <row r="201" spans="1:15">
      <c r="A201" s="78"/>
      <c r="B201" s="79"/>
      <c r="C201" s="80"/>
      <c r="D201" s="78"/>
      <c r="E201" s="40" t="s">
        <v>12</v>
      </c>
      <c r="F201" s="40" t="s">
        <v>13</v>
      </c>
      <c r="G201" s="40" t="s">
        <v>14</v>
      </c>
      <c r="H201" s="78"/>
      <c r="I201" s="40" t="s">
        <v>15</v>
      </c>
      <c r="J201" s="40" t="s">
        <v>16</v>
      </c>
      <c r="K201" s="40" t="s">
        <v>17</v>
      </c>
      <c r="L201" s="40" t="s">
        <v>18</v>
      </c>
      <c r="M201" s="40" t="s">
        <v>19</v>
      </c>
      <c r="N201" s="40" t="s">
        <v>20</v>
      </c>
      <c r="O201" s="10"/>
    </row>
    <row r="202" spans="1:15">
      <c r="A202" s="41">
        <v>1</v>
      </c>
      <c r="B202" s="75">
        <v>2</v>
      </c>
      <c r="C202" s="75"/>
      <c r="D202" s="41">
        <v>3</v>
      </c>
      <c r="E202" s="41">
        <v>4</v>
      </c>
      <c r="F202" s="41">
        <v>5</v>
      </c>
      <c r="G202" s="41">
        <v>6</v>
      </c>
      <c r="H202" s="41">
        <v>7</v>
      </c>
      <c r="I202" s="41">
        <v>8</v>
      </c>
      <c r="J202" s="41">
        <v>9</v>
      </c>
      <c r="K202" s="41">
        <v>10</v>
      </c>
      <c r="L202" s="41">
        <v>12</v>
      </c>
      <c r="M202" s="41">
        <v>14</v>
      </c>
      <c r="N202" s="41">
        <v>15</v>
      </c>
      <c r="O202" s="11"/>
    </row>
    <row r="203" spans="1:15">
      <c r="A203" s="76" t="s">
        <v>21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12"/>
    </row>
    <row r="204" spans="1:15" ht="16.5" customHeight="1">
      <c r="A204" s="44">
        <v>192</v>
      </c>
      <c r="B204" s="65" t="s">
        <v>55</v>
      </c>
      <c r="C204" s="65"/>
      <c r="D204" s="43" t="s">
        <v>37</v>
      </c>
      <c r="E204" s="42">
        <v>6.8</v>
      </c>
      <c r="F204" s="42">
        <v>8.9</v>
      </c>
      <c r="G204" s="42">
        <v>28.3</v>
      </c>
      <c r="H204" s="42">
        <v>221</v>
      </c>
      <c r="I204" s="44">
        <v>0.18</v>
      </c>
      <c r="J204" s="44">
        <v>0.46</v>
      </c>
      <c r="K204" s="42">
        <v>0</v>
      </c>
      <c r="L204" s="44">
        <v>126.1</v>
      </c>
      <c r="M204" s="44">
        <v>50.7</v>
      </c>
      <c r="N204" s="45">
        <v>1.44</v>
      </c>
      <c r="O204" s="15"/>
    </row>
    <row r="205" spans="1:15" ht="15" customHeight="1">
      <c r="A205" s="42">
        <v>261</v>
      </c>
      <c r="B205" s="65" t="s">
        <v>38</v>
      </c>
      <c r="C205" s="65"/>
      <c r="D205" s="42">
        <v>100</v>
      </c>
      <c r="E205" s="42">
        <v>7</v>
      </c>
      <c r="F205" s="42">
        <v>11.8</v>
      </c>
      <c r="G205" s="42">
        <v>53.4</v>
      </c>
      <c r="H205" s="42">
        <v>348</v>
      </c>
      <c r="I205" s="44">
        <v>0.08</v>
      </c>
      <c r="J205" s="43">
        <v>0</v>
      </c>
      <c r="K205" s="42">
        <v>5</v>
      </c>
      <c r="L205" s="44">
        <v>15.38</v>
      </c>
      <c r="M205" s="45">
        <v>10</v>
      </c>
      <c r="N205" s="44">
        <v>0.84</v>
      </c>
      <c r="O205" s="13"/>
    </row>
    <row r="206" spans="1:15" ht="30.75" customHeight="1" thickBot="1">
      <c r="A206" s="47">
        <v>291</v>
      </c>
      <c r="B206" s="71" t="s">
        <v>81</v>
      </c>
      <c r="C206" s="72"/>
      <c r="D206" s="48">
        <v>200</v>
      </c>
      <c r="E206" s="48">
        <v>0</v>
      </c>
      <c r="F206" s="48">
        <v>0</v>
      </c>
      <c r="G206" s="48">
        <v>20</v>
      </c>
      <c r="H206" s="49">
        <v>76</v>
      </c>
      <c r="I206" s="48">
        <v>0</v>
      </c>
      <c r="J206" s="48">
        <v>0</v>
      </c>
      <c r="K206" s="48">
        <v>0</v>
      </c>
      <c r="L206" s="48">
        <v>0.48</v>
      </c>
      <c r="M206" s="48">
        <v>0</v>
      </c>
      <c r="N206" s="48">
        <v>0.06</v>
      </c>
      <c r="O206" s="13"/>
    </row>
    <row r="207" spans="1:15" ht="15" customHeight="1">
      <c r="A207" s="44">
        <v>1.1000000000000001</v>
      </c>
      <c r="B207" s="65" t="s">
        <v>41</v>
      </c>
      <c r="C207" s="65"/>
      <c r="D207" s="42">
        <v>50</v>
      </c>
      <c r="E207" s="42">
        <v>4</v>
      </c>
      <c r="F207" s="42">
        <v>1</v>
      </c>
      <c r="G207" s="42">
        <v>17.2</v>
      </c>
      <c r="H207" s="42">
        <v>85</v>
      </c>
      <c r="I207" s="44">
        <v>0.05</v>
      </c>
      <c r="J207" s="43">
        <v>0.03</v>
      </c>
      <c r="K207" s="43">
        <v>0</v>
      </c>
      <c r="L207" s="45">
        <v>110</v>
      </c>
      <c r="M207" s="45">
        <v>16.5</v>
      </c>
      <c r="N207" s="46">
        <v>0.02</v>
      </c>
      <c r="O207" s="15"/>
    </row>
    <row r="208" spans="1:15" ht="15" customHeight="1">
      <c r="A208" s="60">
        <v>298</v>
      </c>
      <c r="B208" s="65" t="s">
        <v>90</v>
      </c>
      <c r="C208" s="65"/>
      <c r="D208" s="61">
        <v>200</v>
      </c>
      <c r="E208" s="61">
        <v>10.1</v>
      </c>
      <c r="F208" s="61">
        <v>6.4</v>
      </c>
      <c r="G208" s="61">
        <v>8</v>
      </c>
      <c r="H208" s="61">
        <v>173</v>
      </c>
      <c r="I208" s="62">
        <v>0.06</v>
      </c>
      <c r="J208" s="62">
        <v>0.17</v>
      </c>
      <c r="K208" s="63">
        <v>0.06</v>
      </c>
      <c r="L208" s="62">
        <v>223</v>
      </c>
      <c r="M208" s="62">
        <v>26</v>
      </c>
      <c r="N208" s="62">
        <v>0.2</v>
      </c>
      <c r="O208" s="17"/>
    </row>
    <row r="209" spans="1:16">
      <c r="A209" s="73"/>
      <c r="B209" s="73"/>
      <c r="C209" s="73"/>
      <c r="D209" s="73"/>
      <c r="E209" s="42">
        <f>E204+E205+E206+E207+E208</f>
        <v>27.9</v>
      </c>
      <c r="F209" s="42">
        <f t="shared" ref="F209:M209" si="24">F204+F205+F206+F207+F208</f>
        <v>28.1</v>
      </c>
      <c r="G209" s="42">
        <f t="shared" si="24"/>
        <v>126.9</v>
      </c>
      <c r="H209" s="42">
        <f t="shared" si="24"/>
        <v>903</v>
      </c>
      <c r="I209" s="42">
        <f t="shared" si="24"/>
        <v>0.37</v>
      </c>
      <c r="J209" s="42">
        <f t="shared" si="24"/>
        <v>0.66</v>
      </c>
      <c r="K209" s="42">
        <f t="shared" si="24"/>
        <v>5.0599999999999996</v>
      </c>
      <c r="L209" s="42">
        <f t="shared" si="24"/>
        <v>474.96</v>
      </c>
      <c r="M209" s="42">
        <f t="shared" si="24"/>
        <v>103.2</v>
      </c>
      <c r="N209" s="42">
        <f>N204+N205+N206+N207+N208</f>
        <v>2.56</v>
      </c>
      <c r="O209" s="13"/>
    </row>
    <row r="210" spans="1:16">
      <c r="A210" s="76" t="s">
        <v>24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12"/>
    </row>
    <row r="211" spans="1:16" ht="15" customHeight="1">
      <c r="A211" s="44">
        <v>25</v>
      </c>
      <c r="B211" s="65" t="s">
        <v>97</v>
      </c>
      <c r="C211" s="65"/>
      <c r="D211" s="42">
        <v>80</v>
      </c>
      <c r="E211" s="42">
        <v>1.1000000000000001</v>
      </c>
      <c r="F211" s="42">
        <v>6.6</v>
      </c>
      <c r="G211" s="42">
        <v>5.3</v>
      </c>
      <c r="H211" s="42">
        <v>84</v>
      </c>
      <c r="I211" s="44">
        <v>0.01</v>
      </c>
      <c r="J211" s="45">
        <v>1.49</v>
      </c>
      <c r="K211" s="43">
        <v>0</v>
      </c>
      <c r="L211" s="44">
        <v>27.6</v>
      </c>
      <c r="M211" s="44">
        <v>14.9</v>
      </c>
      <c r="N211" s="44">
        <v>0.96</v>
      </c>
      <c r="O211" s="13"/>
    </row>
    <row r="212" spans="1:16" ht="28.5" customHeight="1">
      <c r="A212" s="44">
        <v>16.059999999999999</v>
      </c>
      <c r="B212" s="65" t="s">
        <v>39</v>
      </c>
      <c r="C212" s="65"/>
      <c r="D212" s="43" t="s">
        <v>27</v>
      </c>
      <c r="E212" s="42">
        <v>2</v>
      </c>
      <c r="F212" s="42">
        <v>5</v>
      </c>
      <c r="G212" s="42">
        <v>8</v>
      </c>
      <c r="H212" s="42">
        <v>86</v>
      </c>
      <c r="I212" s="44">
        <v>0.06</v>
      </c>
      <c r="J212" s="44">
        <v>25.56</v>
      </c>
      <c r="K212" s="45">
        <v>7.5</v>
      </c>
      <c r="L212" s="44">
        <v>31.72</v>
      </c>
      <c r="M212" s="44">
        <v>18.84</v>
      </c>
      <c r="N212" s="44">
        <v>0.67</v>
      </c>
      <c r="O212" s="13"/>
    </row>
    <row r="213" spans="1:16" s="33" customFormat="1" ht="14.25" customHeight="1">
      <c r="A213" s="56">
        <v>2</v>
      </c>
      <c r="B213" s="81" t="s">
        <v>93</v>
      </c>
      <c r="C213" s="82"/>
      <c r="D213" s="46" t="s">
        <v>88</v>
      </c>
      <c r="E213" s="42">
        <v>13.5</v>
      </c>
      <c r="F213" s="42">
        <v>13.5</v>
      </c>
      <c r="G213" s="42">
        <v>13.8</v>
      </c>
      <c r="H213" s="42">
        <v>246</v>
      </c>
      <c r="I213" s="44">
        <v>0.11</v>
      </c>
      <c r="J213" s="44">
        <v>2.13</v>
      </c>
      <c r="K213" s="43">
        <v>60</v>
      </c>
      <c r="L213" s="44">
        <v>32.9</v>
      </c>
      <c r="M213" s="44">
        <v>18</v>
      </c>
      <c r="N213" s="44">
        <v>1.9</v>
      </c>
      <c r="O213" s="13"/>
    </row>
    <row r="214" spans="1:16" s="33" customFormat="1" ht="14.25" customHeight="1">
      <c r="A214" s="42">
        <v>173</v>
      </c>
      <c r="B214" s="65" t="s">
        <v>98</v>
      </c>
      <c r="C214" s="65"/>
      <c r="D214" s="42">
        <v>36</v>
      </c>
      <c r="E214" s="44">
        <v>10.4</v>
      </c>
      <c r="F214" s="42">
        <v>7</v>
      </c>
      <c r="G214" s="42">
        <v>45.4</v>
      </c>
      <c r="H214" s="42">
        <v>288</v>
      </c>
      <c r="I214" s="44">
        <v>0.31</v>
      </c>
      <c r="J214" s="43">
        <v>0</v>
      </c>
      <c r="K214" s="42">
        <v>24</v>
      </c>
      <c r="L214" s="44">
        <v>16.88</v>
      </c>
      <c r="M214" s="44">
        <v>159.5</v>
      </c>
      <c r="N214" s="44">
        <v>5.47</v>
      </c>
      <c r="O214" s="13"/>
    </row>
    <row r="215" spans="1:16" ht="15" customHeight="1">
      <c r="A215" s="44">
        <v>295</v>
      </c>
      <c r="B215" s="65" t="s">
        <v>62</v>
      </c>
      <c r="C215" s="65"/>
      <c r="D215" s="42">
        <v>200</v>
      </c>
      <c r="E215" s="43">
        <v>0.2</v>
      </c>
      <c r="F215" s="43">
        <v>0.1</v>
      </c>
      <c r="G215" s="42">
        <v>17.2</v>
      </c>
      <c r="H215" s="42">
        <v>68</v>
      </c>
      <c r="I215" s="44">
        <v>0.01</v>
      </c>
      <c r="J215" s="45">
        <v>1.6</v>
      </c>
      <c r="K215" s="43">
        <v>0</v>
      </c>
      <c r="L215" s="44">
        <v>6.03</v>
      </c>
      <c r="M215" s="45">
        <v>3.13</v>
      </c>
      <c r="N215" s="44">
        <v>0.8</v>
      </c>
      <c r="O215" s="13"/>
    </row>
    <row r="216" spans="1:16" ht="15" customHeight="1">
      <c r="A216" s="44">
        <v>1.2</v>
      </c>
      <c r="B216" s="65" t="s">
        <v>44</v>
      </c>
      <c r="C216" s="65"/>
      <c r="D216" s="42">
        <v>40</v>
      </c>
      <c r="E216" s="42">
        <v>0.24</v>
      </c>
      <c r="F216" s="43">
        <v>0.4</v>
      </c>
      <c r="G216" s="42">
        <v>13.6</v>
      </c>
      <c r="H216" s="42">
        <v>68</v>
      </c>
      <c r="I216" s="44">
        <v>0.04</v>
      </c>
      <c r="J216" s="43">
        <v>0</v>
      </c>
      <c r="K216" s="43">
        <v>0</v>
      </c>
      <c r="L216" s="44">
        <v>8.08</v>
      </c>
      <c r="M216" s="45">
        <v>16.8</v>
      </c>
      <c r="N216" s="45">
        <v>1.65</v>
      </c>
      <c r="O216" s="15"/>
    </row>
    <row r="217" spans="1:16" ht="15" customHeight="1">
      <c r="A217" s="44">
        <v>1.1000000000000001</v>
      </c>
      <c r="B217" s="65" t="s">
        <v>41</v>
      </c>
      <c r="C217" s="65"/>
      <c r="D217" s="42">
        <v>50</v>
      </c>
      <c r="E217" s="42">
        <v>4</v>
      </c>
      <c r="F217" s="42">
        <v>1</v>
      </c>
      <c r="G217" s="42">
        <v>17.2</v>
      </c>
      <c r="H217" s="42">
        <v>85</v>
      </c>
      <c r="I217" s="44">
        <v>0.05</v>
      </c>
      <c r="J217" s="43">
        <v>0.03</v>
      </c>
      <c r="K217" s="43">
        <v>0</v>
      </c>
      <c r="L217" s="45">
        <v>110</v>
      </c>
      <c r="M217" s="45">
        <v>16.5</v>
      </c>
      <c r="N217" s="46">
        <v>0.02</v>
      </c>
      <c r="O217" s="16"/>
    </row>
    <row r="218" spans="1:16">
      <c r="A218" s="73"/>
      <c r="B218" s="73"/>
      <c r="C218" s="73"/>
      <c r="D218" s="73"/>
      <c r="E218" s="42">
        <f>SUM(E211:E217)</f>
        <v>31.439999999999998</v>
      </c>
      <c r="F218" s="42">
        <f t="shared" ref="F218:N218" si="25">SUM(F211:F217)</f>
        <v>33.6</v>
      </c>
      <c r="G218" s="42">
        <f t="shared" si="25"/>
        <v>120.5</v>
      </c>
      <c r="H218" s="42">
        <f t="shared" si="25"/>
        <v>925</v>
      </c>
      <c r="I218" s="42">
        <f t="shared" si="25"/>
        <v>0.59000000000000008</v>
      </c>
      <c r="J218" s="42">
        <f t="shared" si="25"/>
        <v>30.81</v>
      </c>
      <c r="K218" s="42">
        <f t="shared" si="25"/>
        <v>91.5</v>
      </c>
      <c r="L218" s="42">
        <f t="shared" si="25"/>
        <v>233.20999999999998</v>
      </c>
      <c r="M218" s="42">
        <f t="shared" si="25"/>
        <v>247.67000000000002</v>
      </c>
      <c r="N218" s="42">
        <f t="shared" si="25"/>
        <v>11.47</v>
      </c>
      <c r="O218" s="13"/>
    </row>
    <row r="219" spans="1:16">
      <c r="A219" s="73" t="s">
        <v>25</v>
      </c>
      <c r="B219" s="73"/>
      <c r="C219" s="73"/>
      <c r="D219" s="73"/>
      <c r="E219" s="42">
        <f t="shared" ref="E219:N219" si="26">E209+E218</f>
        <v>59.339999999999996</v>
      </c>
      <c r="F219" s="42">
        <f t="shared" si="26"/>
        <v>61.7</v>
      </c>
      <c r="G219" s="42">
        <f t="shared" si="26"/>
        <v>247.4</v>
      </c>
      <c r="H219" s="42">
        <f t="shared" si="26"/>
        <v>1828</v>
      </c>
      <c r="I219" s="42">
        <f t="shared" si="26"/>
        <v>0.96000000000000008</v>
      </c>
      <c r="J219" s="42">
        <f t="shared" si="26"/>
        <v>31.47</v>
      </c>
      <c r="K219" s="42">
        <f t="shared" si="26"/>
        <v>96.56</v>
      </c>
      <c r="L219" s="42">
        <f t="shared" si="26"/>
        <v>708.17</v>
      </c>
      <c r="M219" s="42">
        <f t="shared" si="26"/>
        <v>350.87</v>
      </c>
      <c r="N219" s="42">
        <f t="shared" si="26"/>
        <v>14.030000000000001</v>
      </c>
      <c r="O219" s="13"/>
      <c r="P219" s="7" t="s">
        <v>43</v>
      </c>
    </row>
    <row r="220" spans="1:16">
      <c r="A220" s="73" t="s">
        <v>40</v>
      </c>
      <c r="B220" s="73"/>
      <c r="C220" s="73"/>
      <c r="D220" s="73"/>
      <c r="E220" s="42">
        <f>E22+E44+E65+E87+E109+E131+E153+E175+E197+E219</f>
        <v>534.63</v>
      </c>
      <c r="F220" s="42">
        <f>F22+F44+F65+F87+F109+F131+F153+F175+F197+F219</f>
        <v>505.97999999999996</v>
      </c>
      <c r="G220" s="42">
        <f>G22+G44+G65+G87+G109+G131+G153+G175+G197+G219</f>
        <v>2003.97</v>
      </c>
      <c r="H220" s="42">
        <f>H22+H44+H65+H87+H109+H131+H153+H175+H197+H219</f>
        <v>15006</v>
      </c>
      <c r="I220" s="42">
        <f>I22+I44+I65+I87+I109+I131+I153+I175+I197+I219</f>
        <v>8.15</v>
      </c>
      <c r="J220" s="42">
        <f>J22+J44+J65+J87+J109+J131+J153+J175+J197+J219</f>
        <v>716.92</v>
      </c>
      <c r="K220" s="42">
        <f>K22+K44+K65+K87+K109+K131+K153+K175+K197+K219</f>
        <v>1652.9299999999998</v>
      </c>
      <c r="L220" s="42">
        <f>L22+L44+L65+L87+L109+L131+L153+L175+L197+L219</f>
        <v>6098.4800000000005</v>
      </c>
      <c r="M220" s="42">
        <f>M22+M44+M65+M87+M109+M131+M153+M175+M197+M219</f>
        <v>2493.5</v>
      </c>
      <c r="N220" s="42">
        <f>N22+N44+N65+N87+N109+N131+N153+N175+N197+N219</f>
        <v>113.16999999999997</v>
      </c>
      <c r="O220" s="19"/>
    </row>
    <row r="221" spans="1:16">
      <c r="A221" s="73"/>
      <c r="B221" s="73"/>
      <c r="C221" s="73"/>
      <c r="D221" s="73"/>
      <c r="E221" s="42">
        <v>54</v>
      </c>
      <c r="F221" s="42">
        <v>50.9</v>
      </c>
      <c r="G221" s="42">
        <v>200.4</v>
      </c>
      <c r="H221" s="42">
        <v>1501</v>
      </c>
      <c r="I221" s="45">
        <v>0.8</v>
      </c>
      <c r="J221" s="45">
        <v>71.7</v>
      </c>
      <c r="K221" s="44">
        <v>165.3</v>
      </c>
      <c r="L221" s="44">
        <v>609.79999999999995</v>
      </c>
      <c r="M221" s="44">
        <v>249.4</v>
      </c>
      <c r="N221" s="44">
        <v>11.3</v>
      </c>
      <c r="O221" s="13"/>
    </row>
    <row r="222" spans="1:16">
      <c r="A222" s="34" t="s">
        <v>50</v>
      </c>
      <c r="B222" s="34"/>
      <c r="C222" s="34"/>
      <c r="D222" s="34"/>
      <c r="E222" s="64"/>
      <c r="F222" s="34"/>
      <c r="G222" s="34"/>
      <c r="H222" s="34"/>
      <c r="I222" s="34"/>
      <c r="J222" s="34"/>
      <c r="K222" s="34"/>
      <c r="L222" s="34"/>
      <c r="M222" s="37"/>
      <c r="N222" s="37"/>
    </row>
    <row r="223" spans="1:16">
      <c r="A223" s="34" t="s">
        <v>75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7"/>
      <c r="N223" s="37"/>
    </row>
    <row r="224" spans="1:16">
      <c r="A224" s="34" t="s">
        <v>76</v>
      </c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7"/>
      <c r="N224" s="37"/>
    </row>
    <row r="225" spans="1:14">
      <c r="A225" s="34" t="s">
        <v>77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7"/>
      <c r="N225" s="37"/>
    </row>
    <row r="226" spans="1:14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58"/>
      <c r="N226" s="58"/>
    </row>
    <row r="227" spans="1:14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</row>
    <row r="228" spans="1:14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</row>
    <row r="229" spans="1:14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</row>
    <row r="230" spans="1:14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</row>
    <row r="231" spans="1:14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</row>
    <row r="232" spans="1:14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</row>
    <row r="233" spans="1:14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</row>
    <row r="234" spans="1:1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</row>
    <row r="235" spans="1:14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35"/>
    </row>
    <row r="236" spans="1:14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35"/>
    </row>
    <row r="237" spans="1:14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35"/>
    </row>
    <row r="238" spans="1:14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5"/>
    </row>
    <row r="239" spans="1:14" ht="18.7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4" ht="18.7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 ht="18.7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 ht="18.7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 ht="18.7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 ht="23.25">
      <c r="B244" s="3"/>
      <c r="C244" s="4"/>
      <c r="D244" s="4"/>
      <c r="E244" s="4"/>
      <c r="F244" s="4"/>
      <c r="G244" s="4"/>
      <c r="H244" s="4"/>
      <c r="I244" s="4"/>
      <c r="J244" s="5"/>
      <c r="K244" s="5"/>
      <c r="L244" s="5"/>
      <c r="M244" s="1"/>
    </row>
    <row r="245" spans="2:13" ht="23.25">
      <c r="B245" s="3"/>
      <c r="C245" s="4"/>
      <c r="D245" s="4"/>
      <c r="E245" s="4"/>
      <c r="F245" s="4"/>
      <c r="G245" s="4"/>
      <c r="H245" s="4"/>
      <c r="I245" s="4"/>
      <c r="J245" s="5"/>
      <c r="K245" s="5"/>
      <c r="L245" s="5"/>
      <c r="M245" s="1"/>
    </row>
    <row r="246" spans="2:13" ht="18.75"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</row>
  </sheetData>
  <mergeCells count="311">
    <mergeCell ref="L200:N200"/>
    <mergeCell ref="B202:C202"/>
    <mergeCell ref="A203:N203"/>
    <mergeCell ref="B204:C204"/>
    <mergeCell ref="B205:C205"/>
    <mergeCell ref="B206:C206"/>
    <mergeCell ref="A200:A201"/>
    <mergeCell ref="B200:C201"/>
    <mergeCell ref="D200:D201"/>
    <mergeCell ref="E200:G200"/>
    <mergeCell ref="H200:H201"/>
    <mergeCell ref="I200:K200"/>
    <mergeCell ref="A219:D219"/>
    <mergeCell ref="A220:D220"/>
    <mergeCell ref="A221:D221"/>
    <mergeCell ref="B215:C215"/>
    <mergeCell ref="B216:C216"/>
    <mergeCell ref="B217:C217"/>
    <mergeCell ref="A218:D218"/>
    <mergeCell ref="B213:C213"/>
    <mergeCell ref="B207:C207"/>
    <mergeCell ref="B208:C208"/>
    <mergeCell ref="A209:D209"/>
    <mergeCell ref="A210:N210"/>
    <mergeCell ref="B211:C211"/>
    <mergeCell ref="B212:C212"/>
    <mergeCell ref="B214:C214"/>
    <mergeCell ref="K199:N199"/>
    <mergeCell ref="B192:C192"/>
    <mergeCell ref="B193:C193"/>
    <mergeCell ref="B194:C194"/>
    <mergeCell ref="A196:D196"/>
    <mergeCell ref="A197:D197"/>
    <mergeCell ref="B186:C186"/>
    <mergeCell ref="A187:D187"/>
    <mergeCell ref="A188:N188"/>
    <mergeCell ref="B189:C189"/>
    <mergeCell ref="B190:C190"/>
    <mergeCell ref="F198:H198"/>
    <mergeCell ref="I198:J198"/>
    <mergeCell ref="K198:N198"/>
    <mergeCell ref="D199:E199"/>
    <mergeCell ref="I199:J199"/>
    <mergeCell ref="B191:C191"/>
    <mergeCell ref="B195:C195"/>
    <mergeCell ref="L178:N178"/>
    <mergeCell ref="B180:C180"/>
    <mergeCell ref="A181:N181"/>
    <mergeCell ref="B183:C183"/>
    <mergeCell ref="B184:C184"/>
    <mergeCell ref="B185:C185"/>
    <mergeCell ref="A178:A179"/>
    <mergeCell ref="B178:C179"/>
    <mergeCell ref="D178:D179"/>
    <mergeCell ref="E178:G178"/>
    <mergeCell ref="H178:H179"/>
    <mergeCell ref="I178:K178"/>
    <mergeCell ref="B182:C182"/>
    <mergeCell ref="A175:D175"/>
    <mergeCell ref="F176:H176"/>
    <mergeCell ref="I176:J176"/>
    <mergeCell ref="K176:N176"/>
    <mergeCell ref="D177:E177"/>
    <mergeCell ref="I177:J177"/>
    <mergeCell ref="K177:N177"/>
    <mergeCell ref="B168:C168"/>
    <mergeCell ref="B169:C169"/>
    <mergeCell ref="B170:C170"/>
    <mergeCell ref="B171:C171"/>
    <mergeCell ref="B172:C172"/>
    <mergeCell ref="A174:D174"/>
    <mergeCell ref="B173:C173"/>
    <mergeCell ref="B163:C163"/>
    <mergeCell ref="B164:C164"/>
    <mergeCell ref="A165:D165"/>
    <mergeCell ref="A166:N166"/>
    <mergeCell ref="I156:K156"/>
    <mergeCell ref="L156:N156"/>
    <mergeCell ref="B158:C158"/>
    <mergeCell ref="A159:N159"/>
    <mergeCell ref="B160:C160"/>
    <mergeCell ref="B162:C162"/>
    <mergeCell ref="B161:C161"/>
    <mergeCell ref="D155:E155"/>
    <mergeCell ref="I155:J155"/>
    <mergeCell ref="K155:N155"/>
    <mergeCell ref="A156:A157"/>
    <mergeCell ref="B156:C157"/>
    <mergeCell ref="D156:D157"/>
    <mergeCell ref="E156:G156"/>
    <mergeCell ref="H156:H157"/>
    <mergeCell ref="B150:C150"/>
    <mergeCell ref="B151:C151"/>
    <mergeCell ref="A152:D152"/>
    <mergeCell ref="A153:D153"/>
    <mergeCell ref="F154:H154"/>
    <mergeCell ref="B142:C142"/>
    <mergeCell ref="A143:D143"/>
    <mergeCell ref="A144:N144"/>
    <mergeCell ref="B145:C145"/>
    <mergeCell ref="I154:J154"/>
    <mergeCell ref="K154:N154"/>
    <mergeCell ref="B146:C146"/>
    <mergeCell ref="B149:C149"/>
    <mergeCell ref="B148:C148"/>
    <mergeCell ref="B147:C147"/>
    <mergeCell ref="L134:N134"/>
    <mergeCell ref="B136:C136"/>
    <mergeCell ref="A137:N137"/>
    <mergeCell ref="B138:C138"/>
    <mergeCell ref="B139:C139"/>
    <mergeCell ref="B140:C140"/>
    <mergeCell ref="A134:A135"/>
    <mergeCell ref="B134:C135"/>
    <mergeCell ref="D134:D135"/>
    <mergeCell ref="E134:G134"/>
    <mergeCell ref="H134:H135"/>
    <mergeCell ref="I134:K134"/>
    <mergeCell ref="F132:H132"/>
    <mergeCell ref="I132:J132"/>
    <mergeCell ref="K132:N132"/>
    <mergeCell ref="D133:E133"/>
    <mergeCell ref="I133:J133"/>
    <mergeCell ref="K133:N133"/>
    <mergeCell ref="B125:C125"/>
    <mergeCell ref="B126:C126"/>
    <mergeCell ref="B127:C127"/>
    <mergeCell ref="B128:C128"/>
    <mergeCell ref="A130:D130"/>
    <mergeCell ref="A131:D131"/>
    <mergeCell ref="B129:C129"/>
    <mergeCell ref="B116:C116"/>
    <mergeCell ref="B119:C119"/>
    <mergeCell ref="A121:D121"/>
    <mergeCell ref="A122:N122"/>
    <mergeCell ref="B124:C124"/>
    <mergeCell ref="L112:N112"/>
    <mergeCell ref="B114:C114"/>
    <mergeCell ref="A115:N115"/>
    <mergeCell ref="A112:A113"/>
    <mergeCell ref="B112:C113"/>
    <mergeCell ref="D112:D113"/>
    <mergeCell ref="E112:G112"/>
    <mergeCell ref="H112:H113"/>
    <mergeCell ref="I112:K112"/>
    <mergeCell ref="B123:C123"/>
    <mergeCell ref="B118:C118"/>
    <mergeCell ref="B120:C120"/>
    <mergeCell ref="B117:C117"/>
    <mergeCell ref="A109:D109"/>
    <mergeCell ref="F110:H110"/>
    <mergeCell ref="I110:J110"/>
    <mergeCell ref="K110:N110"/>
    <mergeCell ref="D111:E111"/>
    <mergeCell ref="I111:J111"/>
    <mergeCell ref="K111:N111"/>
    <mergeCell ref="B102:C102"/>
    <mergeCell ref="B103:C103"/>
    <mergeCell ref="B104:C104"/>
    <mergeCell ref="B105:C105"/>
    <mergeCell ref="B106:C106"/>
    <mergeCell ref="A108:D108"/>
    <mergeCell ref="B107:C107"/>
    <mergeCell ref="B97:C97"/>
    <mergeCell ref="A98:D98"/>
    <mergeCell ref="A99:N99"/>
    <mergeCell ref="B100:C100"/>
    <mergeCell ref="B101:C101"/>
    <mergeCell ref="I90:K90"/>
    <mergeCell ref="L90:N90"/>
    <mergeCell ref="B92:C92"/>
    <mergeCell ref="A93:N93"/>
    <mergeCell ref="B95:C95"/>
    <mergeCell ref="B94:C94"/>
    <mergeCell ref="D89:E89"/>
    <mergeCell ref="I89:J89"/>
    <mergeCell ref="K89:N89"/>
    <mergeCell ref="A90:A91"/>
    <mergeCell ref="B90:C91"/>
    <mergeCell ref="D90:D91"/>
    <mergeCell ref="E90:G90"/>
    <mergeCell ref="H90:H91"/>
    <mergeCell ref="B96:C96"/>
    <mergeCell ref="B83:C83"/>
    <mergeCell ref="B84:C84"/>
    <mergeCell ref="A86:D86"/>
    <mergeCell ref="A87:D87"/>
    <mergeCell ref="F88:H88"/>
    <mergeCell ref="B74:C74"/>
    <mergeCell ref="B76:C76"/>
    <mergeCell ref="A78:D78"/>
    <mergeCell ref="A79:N79"/>
    <mergeCell ref="B80:C80"/>
    <mergeCell ref="B81:C81"/>
    <mergeCell ref="I88:J88"/>
    <mergeCell ref="K88:N88"/>
    <mergeCell ref="B82:C82"/>
    <mergeCell ref="B85:C85"/>
    <mergeCell ref="B75:C75"/>
    <mergeCell ref="B77:C77"/>
    <mergeCell ref="L68:N68"/>
    <mergeCell ref="B70:C70"/>
    <mergeCell ref="A71:N71"/>
    <mergeCell ref="B72:C72"/>
    <mergeCell ref="B73:C73"/>
    <mergeCell ref="A68:A69"/>
    <mergeCell ref="B68:C69"/>
    <mergeCell ref="D68:D69"/>
    <mergeCell ref="E68:G68"/>
    <mergeCell ref="H68:H69"/>
    <mergeCell ref="I68:K68"/>
    <mergeCell ref="A65:D65"/>
    <mergeCell ref="F66:H66"/>
    <mergeCell ref="I66:J66"/>
    <mergeCell ref="K66:N66"/>
    <mergeCell ref="D67:E67"/>
    <mergeCell ref="I67:J67"/>
    <mergeCell ref="K67:N67"/>
    <mergeCell ref="B60:C60"/>
    <mergeCell ref="B61:C61"/>
    <mergeCell ref="B62:C62"/>
    <mergeCell ref="B63:C63"/>
    <mergeCell ref="A64:D64"/>
    <mergeCell ref="B59:C59"/>
    <mergeCell ref="B53:C53"/>
    <mergeCell ref="A55:D55"/>
    <mergeCell ref="A57:N57"/>
    <mergeCell ref="B58:C58"/>
    <mergeCell ref="L47:N47"/>
    <mergeCell ref="B49:C49"/>
    <mergeCell ref="A50:N50"/>
    <mergeCell ref="B51:C51"/>
    <mergeCell ref="B52:C52"/>
    <mergeCell ref="A47:A48"/>
    <mergeCell ref="B47:C48"/>
    <mergeCell ref="D47:D48"/>
    <mergeCell ref="E47:G47"/>
    <mergeCell ref="H47:H48"/>
    <mergeCell ref="I47:K47"/>
    <mergeCell ref="B54:C54"/>
    <mergeCell ref="A56:N56"/>
    <mergeCell ref="F45:H45"/>
    <mergeCell ref="I45:J45"/>
    <mergeCell ref="K45:N45"/>
    <mergeCell ref="D46:E46"/>
    <mergeCell ref="I46:J46"/>
    <mergeCell ref="K46:N46"/>
    <mergeCell ref="B39:C39"/>
    <mergeCell ref="B40:C40"/>
    <mergeCell ref="B41:C41"/>
    <mergeCell ref="B42:C42"/>
    <mergeCell ref="A43:D43"/>
    <mergeCell ref="A44:D44"/>
    <mergeCell ref="A34:D34"/>
    <mergeCell ref="A35:N35"/>
    <mergeCell ref="B38:C38"/>
    <mergeCell ref="L25:N25"/>
    <mergeCell ref="B27:C27"/>
    <mergeCell ref="A28:N28"/>
    <mergeCell ref="B29:C29"/>
    <mergeCell ref="B30:C30"/>
    <mergeCell ref="B31:C31"/>
    <mergeCell ref="A25:A26"/>
    <mergeCell ref="B25:C26"/>
    <mergeCell ref="D25:D26"/>
    <mergeCell ref="E25:G25"/>
    <mergeCell ref="H25:H26"/>
    <mergeCell ref="I25:K25"/>
    <mergeCell ref="B36:C36"/>
    <mergeCell ref="B37:C37"/>
    <mergeCell ref="B32:C32"/>
    <mergeCell ref="B33:C33"/>
    <mergeCell ref="K24:N24"/>
    <mergeCell ref="B17:C17"/>
    <mergeCell ref="B18:C18"/>
    <mergeCell ref="B19:C19"/>
    <mergeCell ref="B20:C20"/>
    <mergeCell ref="A21:D21"/>
    <mergeCell ref="A22:D22"/>
    <mergeCell ref="A13:N13"/>
    <mergeCell ref="B14:C14"/>
    <mergeCell ref="F23:H23"/>
    <mergeCell ref="I23:J23"/>
    <mergeCell ref="K23:N23"/>
    <mergeCell ref="D24:E24"/>
    <mergeCell ref="B16:C16"/>
    <mergeCell ref="B15:C15"/>
    <mergeCell ref="B167:C167"/>
    <mergeCell ref="B141:C141"/>
    <mergeCell ref="F1:H1"/>
    <mergeCell ref="I1:J1"/>
    <mergeCell ref="K1:N1"/>
    <mergeCell ref="D2:E2"/>
    <mergeCell ref="I2:J2"/>
    <mergeCell ref="K2:N2"/>
    <mergeCell ref="B10:C10"/>
    <mergeCell ref="B11:C11"/>
    <mergeCell ref="A12:D12"/>
    <mergeCell ref="L3:N3"/>
    <mergeCell ref="B5:C5"/>
    <mergeCell ref="A6:N6"/>
    <mergeCell ref="B7:C7"/>
    <mergeCell ref="B9:C9"/>
    <mergeCell ref="A3:A4"/>
    <mergeCell ref="B3:C4"/>
    <mergeCell ref="D3:D4"/>
    <mergeCell ref="E3:G3"/>
    <mergeCell ref="H3:H4"/>
    <mergeCell ref="I3:K3"/>
    <mergeCell ref="B8:C8"/>
    <mergeCell ref="I24:J2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2023-09-15T12:55:25Z</dcterms:modified>
</cp:coreProperties>
</file>